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65521" windowWidth="10095" windowHeight="10485" tabRatio="816" activeTab="0"/>
  </bookViews>
  <sheets>
    <sheet name="Budget 2010-2011" sheetId="1" r:id="rId1"/>
    <sheet name="Gen Aff" sheetId="2" r:id="rId2"/>
    <sheet name="Canteen" sheetId="3" r:id="rId3"/>
    <sheet name="Transport" sheetId="4" r:id="rId4"/>
    <sheet name="Periscolaire" sheetId="5" r:id="rId5"/>
  </sheets>
  <definedNames>
    <definedName name="Budget_1998">#REF!</definedName>
    <definedName name="Difference_between_1999_and_1998_budget">#REF!</definedName>
    <definedName name="_xlnm.Print_Area" localSheetId="0">'Budget 2010-2011'!$A$1:$W$80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<sst xmlns="http://schemas.openxmlformats.org/spreadsheetml/2006/main" count="226" uniqueCount="61">
  <si>
    <t>Grand total</t>
  </si>
  <si>
    <t>Receipts</t>
  </si>
  <si>
    <t>Chapter II - Financial receipts</t>
  </si>
  <si>
    <t>Total Receipts</t>
  </si>
  <si>
    <t>General affairs</t>
  </si>
  <si>
    <t>Canteen</t>
  </si>
  <si>
    <t>Transport</t>
  </si>
  <si>
    <t>Periscolaire</t>
  </si>
  <si>
    <t>Expenditure</t>
  </si>
  <si>
    <t>Chapter 1 - Basic costs</t>
  </si>
  <si>
    <t>Chapter 2 - Operational (adm.) costs</t>
  </si>
  <si>
    <t>Chapter 3 - External personnel</t>
  </si>
  <si>
    <t>Chapter 4 - Internal personnel</t>
  </si>
  <si>
    <t>Chapter 5 - Equipment</t>
  </si>
  <si>
    <t>Chapter 6 - Audit costs</t>
  </si>
  <si>
    <t>Chapter 7 - Financial costs and insurance</t>
  </si>
  <si>
    <t>Total Expenditure</t>
  </si>
  <si>
    <t xml:space="preserve"> </t>
  </si>
  <si>
    <t xml:space="preserve">TOTAL </t>
  </si>
  <si>
    <t>Chapter I - Operational receipts</t>
  </si>
  <si>
    <t>External staff</t>
  </si>
  <si>
    <t>External contracts</t>
  </si>
  <si>
    <t>Rates</t>
  </si>
  <si>
    <t>Internal staff: chef de cuisine</t>
  </si>
  <si>
    <t>Internal staff: ECA manager</t>
  </si>
  <si>
    <t>Internal staff: canteen manager</t>
  </si>
  <si>
    <t>Number of users</t>
  </si>
  <si>
    <t>Internal staff: % distribution adm. staff and accountant (GA 7/06/2007)</t>
  </si>
  <si>
    <t>pm</t>
  </si>
  <si>
    <t>Monitors</t>
  </si>
  <si>
    <t>interests</t>
  </si>
  <si>
    <t>Budget 2009-2010</t>
  </si>
  <si>
    <t xml:space="preserve">Canteen ladies (service provider) ca 150 hrs/wk </t>
  </si>
  <si>
    <t>Internal staff: transport manager</t>
  </si>
  <si>
    <t>1 ECA manager 100%</t>
  </si>
  <si>
    <t>Result</t>
  </si>
  <si>
    <t>chef-cuisinier + ass. cook</t>
  </si>
  <si>
    <t>Section managers</t>
  </si>
  <si>
    <t>contributions</t>
  </si>
  <si>
    <t>3 'shared' adm./acc./coord. staff</t>
  </si>
  <si>
    <t>subsidies</t>
  </si>
  <si>
    <t>APEEE BUDGET 2010 - 2011</t>
  </si>
  <si>
    <t>Result 2009-2010</t>
  </si>
  <si>
    <t>Budget 2010-2011</t>
  </si>
  <si>
    <t xml:space="preserve">Membership fee: EUR 50 per family </t>
  </si>
  <si>
    <t>665 students</t>
  </si>
  <si>
    <t>460 users</t>
  </si>
  <si>
    <t>Surveillants ALE</t>
  </si>
  <si>
    <t xml:space="preserve">1 canteen manager 100% </t>
  </si>
  <si>
    <t>1 transport manager + 0,5 ass. manager 100%</t>
  </si>
  <si>
    <t xml:space="preserve">Prices: 5,11€/meal </t>
  </si>
  <si>
    <t>Chapter 9 - Repayment loan</t>
  </si>
  <si>
    <t>Chapter 8 - Contribution Interparents</t>
  </si>
  <si>
    <t>Internal staff: % distr. Coordinator-6 mnths</t>
  </si>
  <si>
    <t>Chapter I - operational receipts</t>
  </si>
  <si>
    <t>APEEE BUDGET 2010 - 2011 General Affairs</t>
  </si>
  <si>
    <t>APEEE BUDGET 2010 - 2011 Canteen</t>
  </si>
  <si>
    <t>APEEE BUDGET 2010 - 2011 Periscolaire</t>
  </si>
  <si>
    <t>APEEE BUDGET 2010 - 2011 Transport</t>
  </si>
  <si>
    <t xml:space="preserve">Chapter 8 - Repayment loan </t>
  </si>
  <si>
    <t>1 chef-cuisinier 100% + 1,8 assistant cook 100%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</si>
</sst>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48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6"/>
      <name val="Arial"/>
      <family val="2"/>
    </font>
    <font>
      <sz val="1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top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 vertical="top"/>
    </xf>
    <xf numFmtId="4" fontId="1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/>
    </xf>
    <xf numFmtId="4" fontId="0" fillId="0" borderId="0" xfId="0" applyNumberForma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left" vertical="top"/>
    </xf>
    <xf numFmtId="4" fontId="1" fillId="0" borderId="13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left" vertical="top"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/>
    </xf>
    <xf numFmtId="4" fontId="0" fillId="0" borderId="14" xfId="0" applyNumberFormat="1" applyFont="1" applyFill="1" applyBorder="1" applyAlignment="1">
      <alignment horizontal="right" vertical="top"/>
    </xf>
    <xf numFmtId="3" fontId="1" fillId="0" borderId="14" xfId="0" applyNumberFormat="1" applyFont="1" applyFill="1" applyBorder="1" applyAlignment="1">
      <alignment horizontal="left" vertical="top"/>
    </xf>
    <xf numFmtId="49" fontId="1" fillId="0" borderId="1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0" fontId="0" fillId="0" borderId="11" xfId="0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1" fillId="0" borderId="0" xfId="0" applyNumberFormat="1" applyFont="1" applyFill="1" applyBorder="1" applyAlignment="1">
      <alignment horizontal="right" vertical="top"/>
    </xf>
    <xf numFmtId="0" fontId="0" fillId="0" borderId="11" xfId="0" applyFont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Font="1" applyBorder="1" applyAlignment="1">
      <alignment horizontal="right" vertical="top"/>
    </xf>
    <xf numFmtId="4" fontId="1" fillId="0" borderId="19" xfId="0" applyNumberFormat="1" applyFont="1" applyFill="1" applyBorder="1" applyAlignment="1">
      <alignment horizontal="right" vertical="top"/>
    </xf>
    <xf numFmtId="4" fontId="1" fillId="0" borderId="20" xfId="0" applyNumberFormat="1" applyFont="1" applyFill="1" applyBorder="1" applyAlignment="1">
      <alignment horizontal="right" vertical="top"/>
    </xf>
    <xf numFmtId="3" fontId="0" fillId="0" borderId="21" xfId="0" applyNumberFormat="1" applyFont="1" applyBorder="1" applyAlignment="1">
      <alignment horizontal="right" vertical="top"/>
    </xf>
    <xf numFmtId="4" fontId="1" fillId="0" borderId="2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right" vertical="top"/>
    </xf>
    <xf numFmtId="0" fontId="0" fillId="0" borderId="18" xfId="0" applyFont="1" applyBorder="1" applyAlignment="1">
      <alignment horizontal="center" vertical="top" wrapText="1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1" fillId="0" borderId="23" xfId="0" applyNumberFormat="1" applyFont="1" applyFill="1" applyBorder="1" applyAlignment="1">
      <alignment horizontal="right" vertical="top"/>
    </xf>
    <xf numFmtId="3" fontId="0" fillId="0" borderId="24" xfId="0" applyNumberFormat="1" applyFont="1" applyBorder="1" applyAlignment="1">
      <alignment horizontal="right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" fillId="0" borderId="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4" fontId="1" fillId="0" borderId="23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19" xfId="0" applyNumberFormat="1" applyFont="1" applyFill="1" applyBorder="1" applyAlignment="1">
      <alignment horizontal="right" vertical="top"/>
    </xf>
    <xf numFmtId="4" fontId="1" fillId="0" borderId="19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0" fillId="0" borderId="26" xfId="0" applyNumberFormat="1" applyFont="1" applyFill="1" applyBorder="1" applyAlignment="1">
      <alignment horizontal="right" vertical="top"/>
    </xf>
    <xf numFmtId="4" fontId="1" fillId="0" borderId="27" xfId="0" applyNumberFormat="1" applyFont="1" applyBorder="1" applyAlignment="1">
      <alignment horizontal="right" vertical="top"/>
    </xf>
    <xf numFmtId="4" fontId="0" fillId="0" borderId="27" xfId="0" applyNumberFormat="1" applyFont="1" applyBorder="1" applyAlignment="1">
      <alignment horizontal="right" vertical="top"/>
    </xf>
    <xf numFmtId="0" fontId="0" fillId="0" borderId="27" xfId="0" applyFont="1" applyBorder="1" applyAlignment="1">
      <alignment horizontal="right" vertical="top"/>
    </xf>
    <xf numFmtId="4" fontId="1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4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4" fontId="1" fillId="0" borderId="23" xfId="0" applyNumberFormat="1" applyFont="1" applyFill="1" applyBorder="1" applyAlignment="1">
      <alignment horizontal="right" vertical="top"/>
    </xf>
    <xf numFmtId="3" fontId="0" fillId="0" borderId="25" xfId="0" applyNumberFormat="1" applyFont="1" applyBorder="1" applyAlignment="1">
      <alignment horizontal="right" vertical="top"/>
    </xf>
    <xf numFmtId="3" fontId="1" fillId="0" borderId="24" xfId="0" applyNumberFormat="1" applyFont="1" applyBorder="1" applyAlignment="1">
      <alignment horizontal="right" vertical="top"/>
    </xf>
    <xf numFmtId="0" fontId="13" fillId="0" borderId="0" xfId="0" applyFont="1" applyAlignment="1">
      <alignment horizontal="left"/>
    </xf>
    <xf numFmtId="4" fontId="0" fillId="0" borderId="29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4" fontId="1" fillId="0" borderId="29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1" fillId="0" borderId="30" xfId="0" applyNumberFormat="1" applyFont="1" applyBorder="1" applyAlignment="1">
      <alignment horizontal="right" vertical="top"/>
    </xf>
    <xf numFmtId="4" fontId="1" fillId="0" borderId="3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2" fillId="0" borderId="34" xfId="0" applyFont="1" applyBorder="1" applyAlignment="1">
      <alignment horizontal="right" vertical="top" wrapText="1"/>
    </xf>
    <xf numFmtId="0" fontId="0" fillId="0" borderId="25" xfId="0" applyFont="1" applyBorder="1" applyAlignment="1">
      <alignment horizontal="right" vertical="top"/>
    </xf>
    <xf numFmtId="0" fontId="0" fillId="0" borderId="35" xfId="0" applyFont="1" applyBorder="1" applyAlignment="1">
      <alignment horizontal="right" vertical="top"/>
    </xf>
    <xf numFmtId="0" fontId="12" fillId="0" borderId="36" xfId="0" applyFont="1" applyBorder="1" applyAlignment="1">
      <alignment horizontal="right" vertical="top"/>
    </xf>
    <xf numFmtId="0" fontId="0" fillId="0" borderId="31" xfId="0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37" xfId="0" applyFont="1" applyBorder="1" applyAlignment="1">
      <alignment horizontal="right" vertical="top"/>
    </xf>
    <xf numFmtId="0" fontId="0" fillId="0" borderId="38" xfId="0" applyFont="1" applyBorder="1" applyAlignment="1">
      <alignment horizontal="right" vertical="top"/>
    </xf>
    <xf numFmtId="0" fontId="0" fillId="0" borderId="39" xfId="0" applyFont="1" applyBorder="1" applyAlignment="1">
      <alignment horizontal="right" vertical="top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1" fontId="1" fillId="0" borderId="14" xfId="0" applyNumberFormat="1" applyFont="1" applyFill="1" applyBorder="1" applyAlignment="1">
      <alignment horizontal="left" vertical="top"/>
    </xf>
    <xf numFmtId="1" fontId="0" fillId="0" borderId="0" xfId="0" applyNumberFormat="1" applyBorder="1" applyAlignment="1">
      <alignment horizontal="left" vertical="top"/>
    </xf>
    <xf numFmtId="4" fontId="1" fillId="0" borderId="14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0" fontId="12" fillId="0" borderId="34" xfId="0" applyFont="1" applyBorder="1" applyAlignment="1">
      <alignment horizontal="righ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8" xfId="0" applyBorder="1" applyAlignment="1">
      <alignment horizontal="right" vertical="top"/>
    </xf>
    <xf numFmtId="0" fontId="0" fillId="0" borderId="39" xfId="0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28575</xdr:rowOff>
    </xdr:from>
    <xdr:to>
      <xdr:col>7</xdr:col>
      <xdr:colOff>447675</xdr:colOff>
      <xdr:row>2</xdr:row>
      <xdr:rowOff>1066800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5775"/>
          <a:ext cx="576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28575</xdr:rowOff>
    </xdr:from>
    <xdr:to>
      <xdr:col>7</xdr:col>
      <xdr:colOff>495300</xdr:colOff>
      <xdr:row>2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5775"/>
          <a:ext cx="57626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57150</xdr:rowOff>
    </xdr:from>
    <xdr:to>
      <xdr:col>7</xdr:col>
      <xdr:colOff>533400</xdr:colOff>
      <xdr:row>2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14350"/>
          <a:ext cx="57531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28575</xdr:rowOff>
    </xdr:from>
    <xdr:to>
      <xdr:col>7</xdr:col>
      <xdr:colOff>533400</xdr:colOff>
      <xdr:row>2</xdr:row>
      <xdr:rowOff>1066800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85775"/>
          <a:ext cx="57531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zoomScale="60" zoomScaleNormal="60" zoomScaleSheetLayoutView="100" zoomScalePageLayoutView="0" workbookViewId="0" topLeftCell="A1">
      <selection activeCell="A1" sqref="A1:W1"/>
    </sheetView>
  </sheetViews>
  <sheetFormatPr defaultColWidth="8.875" defaultRowHeight="15.75"/>
  <cols>
    <col min="1" max="2" width="2.875" style="0" customWidth="1"/>
    <col min="3" max="3" width="28.125" style="0" customWidth="1"/>
    <col min="4" max="4" width="11.625" style="39" customWidth="1"/>
    <col min="5" max="5" width="11.125" style="6" customWidth="1"/>
    <col min="6" max="6" width="11.50390625" style="3" customWidth="1"/>
    <col min="7" max="7" width="2.125" style="27" customWidth="1"/>
    <col min="8" max="8" width="14.625" style="8" customWidth="1"/>
    <col min="9" max="9" width="14.125" style="4" customWidth="1"/>
    <col min="10" max="10" width="13.125" style="4" customWidth="1"/>
    <col min="11" max="11" width="1.4921875" style="28" customWidth="1"/>
    <col min="12" max="12" width="13.375" style="8" customWidth="1"/>
    <col min="13" max="13" width="14.125" style="4" customWidth="1"/>
    <col min="14" max="14" width="13.375" style="4" customWidth="1"/>
    <col min="15" max="15" width="1.625" style="28" customWidth="1"/>
    <col min="16" max="16" width="11.625" style="8" customWidth="1"/>
    <col min="17" max="17" width="14.125" style="4" customWidth="1"/>
    <col min="18" max="18" width="12.50390625" style="4" customWidth="1"/>
    <col min="19" max="19" width="2.125" style="28" customWidth="1"/>
    <col min="20" max="20" width="14.375" style="8" customWidth="1"/>
    <col min="21" max="21" width="14.125" style="9" customWidth="1"/>
    <col min="22" max="22" width="14.50390625" style="9" customWidth="1"/>
    <col min="23" max="23" width="1.875" style="10" customWidth="1"/>
  </cols>
  <sheetData>
    <row r="1" spans="1:23" ht="79.5" customHeight="1">
      <c r="A1" s="157" t="s">
        <v>41</v>
      </c>
      <c r="B1" s="158"/>
      <c r="C1" s="158"/>
      <c r="D1" s="158"/>
      <c r="E1" s="158"/>
      <c r="F1" s="158"/>
      <c r="G1" s="158"/>
      <c r="H1" s="158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184.5" customHeight="1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23" s="2" customFormat="1" ht="36.75" customHeight="1" thickBot="1" thickTop="1">
      <c r="A3" s="102"/>
      <c r="B3" s="102"/>
      <c r="C3" s="102"/>
      <c r="D3" s="154" t="s">
        <v>4</v>
      </c>
      <c r="E3" s="155"/>
      <c r="F3" s="155"/>
      <c r="G3" s="156"/>
      <c r="H3" s="154" t="s">
        <v>5</v>
      </c>
      <c r="I3" s="155"/>
      <c r="J3" s="155"/>
      <c r="K3" s="156"/>
      <c r="L3" s="154" t="s">
        <v>6</v>
      </c>
      <c r="M3" s="173"/>
      <c r="N3" s="173"/>
      <c r="O3" s="174"/>
      <c r="P3" s="154" t="s">
        <v>7</v>
      </c>
      <c r="Q3" s="155"/>
      <c r="R3" s="155"/>
      <c r="S3" s="156"/>
      <c r="T3" s="167" t="s">
        <v>18</v>
      </c>
      <c r="U3" s="155"/>
      <c r="V3" s="155"/>
      <c r="W3" s="156"/>
    </row>
    <row r="4" spans="1:23" s="2" customFormat="1" ht="56.25" customHeight="1" thickBot="1" thickTop="1">
      <c r="A4" s="102"/>
      <c r="B4" s="102"/>
      <c r="C4" s="102"/>
      <c r="D4" s="47" t="s">
        <v>31</v>
      </c>
      <c r="E4" s="48" t="s">
        <v>42</v>
      </c>
      <c r="F4" s="49" t="s">
        <v>43</v>
      </c>
      <c r="G4" s="108"/>
      <c r="H4" s="47" t="s">
        <v>31</v>
      </c>
      <c r="I4" s="48" t="s">
        <v>42</v>
      </c>
      <c r="J4" s="49" t="s">
        <v>43</v>
      </c>
      <c r="K4" s="108"/>
      <c r="L4" s="47" t="s">
        <v>31</v>
      </c>
      <c r="M4" s="48" t="s">
        <v>42</v>
      </c>
      <c r="N4" s="49" t="s">
        <v>43</v>
      </c>
      <c r="O4" s="108"/>
      <c r="P4" s="47" t="s">
        <v>31</v>
      </c>
      <c r="Q4" s="48" t="s">
        <v>42</v>
      </c>
      <c r="R4" s="49" t="s">
        <v>43</v>
      </c>
      <c r="S4" s="108"/>
      <c r="T4" s="47" t="s">
        <v>31</v>
      </c>
      <c r="U4" s="48" t="s">
        <v>42</v>
      </c>
      <c r="V4" s="49" t="s">
        <v>43</v>
      </c>
      <c r="W4" s="109"/>
    </row>
    <row r="5" spans="1:18" ht="18" customHeight="1" thickTop="1">
      <c r="A5" s="99"/>
      <c r="B5" s="99"/>
      <c r="C5" s="99"/>
      <c r="E5" s="62"/>
      <c r="F5" s="101"/>
      <c r="I5" s="104"/>
      <c r="J5" s="104"/>
      <c r="M5" s="104"/>
      <c r="N5" s="104"/>
      <c r="Q5" s="104"/>
      <c r="R5" s="104"/>
    </row>
    <row r="6" spans="1:18" ht="15.75">
      <c r="A6" s="165" t="s">
        <v>1</v>
      </c>
      <c r="B6" s="166"/>
      <c r="C6" s="166"/>
      <c r="D6" s="166"/>
      <c r="E6" s="166"/>
      <c r="F6" s="101"/>
      <c r="I6" s="104"/>
      <c r="J6" s="104"/>
      <c r="M6" s="104"/>
      <c r="N6" s="104"/>
      <c r="Q6" s="104"/>
      <c r="R6" s="104"/>
    </row>
    <row r="7" spans="1:18" ht="15.75">
      <c r="A7" s="99"/>
      <c r="B7" s="99"/>
      <c r="C7" s="99"/>
      <c r="E7" s="7"/>
      <c r="F7" s="101"/>
      <c r="I7" s="104"/>
      <c r="J7" s="104"/>
      <c r="M7" s="104"/>
      <c r="N7" s="104"/>
      <c r="Q7" s="104"/>
      <c r="R7" s="104"/>
    </row>
    <row r="8" spans="1:18" ht="15.75">
      <c r="A8" s="99"/>
      <c r="B8" s="99"/>
      <c r="C8" s="99"/>
      <c r="F8" s="101"/>
      <c r="I8" s="104"/>
      <c r="J8" s="104"/>
      <c r="M8" s="104"/>
      <c r="N8" s="104"/>
      <c r="Q8" s="104"/>
      <c r="R8" s="104"/>
    </row>
    <row r="9" spans="1:18" ht="15.75">
      <c r="A9" s="55"/>
      <c r="B9" s="99"/>
      <c r="C9" s="99"/>
      <c r="F9" s="101"/>
      <c r="I9" s="104"/>
      <c r="J9" s="104"/>
      <c r="M9" s="104" t="s">
        <v>17</v>
      </c>
      <c r="N9" s="104"/>
      <c r="Q9" s="104"/>
      <c r="R9" s="104"/>
    </row>
    <row r="10" spans="1:23" ht="15.75">
      <c r="A10" s="55" t="s">
        <v>19</v>
      </c>
      <c r="B10" s="99"/>
      <c r="C10" s="99"/>
      <c r="D10" s="56">
        <v>18000</v>
      </c>
      <c r="E10" s="57">
        <v>16560</v>
      </c>
      <c r="F10" s="58">
        <v>27500</v>
      </c>
      <c r="G10" s="59"/>
      <c r="H10" s="8">
        <v>515316</v>
      </c>
      <c r="I10" s="104">
        <v>491075.83</v>
      </c>
      <c r="J10" s="9">
        <v>652666.1</v>
      </c>
      <c r="K10" s="59"/>
      <c r="L10" s="8">
        <v>495703.52</v>
      </c>
      <c r="M10" s="104">
        <v>499028</v>
      </c>
      <c r="N10" s="9">
        <v>682783.6</v>
      </c>
      <c r="O10" s="59"/>
      <c r="P10" s="8">
        <v>69000</v>
      </c>
      <c r="Q10" s="104">
        <v>63685</v>
      </c>
      <c r="R10" s="9">
        <v>86190</v>
      </c>
      <c r="S10" s="59"/>
      <c r="T10" s="8">
        <f>SUM(D10,H10,L10,P10)</f>
        <v>1098019.52</v>
      </c>
      <c r="U10" s="78">
        <f>SUM(E10,I10,M10,Q10)</f>
        <v>1070348.83</v>
      </c>
      <c r="V10" s="18">
        <f>SUM(F10,J10,N10,R10)</f>
        <v>1449139.7</v>
      </c>
      <c r="W10" s="110"/>
    </row>
    <row r="11" spans="1:18" ht="15.75">
      <c r="A11" s="55"/>
      <c r="B11" s="99"/>
      <c r="C11" s="99"/>
      <c r="F11" s="101"/>
      <c r="G11" s="59"/>
      <c r="I11" s="104"/>
      <c r="J11" s="104"/>
      <c r="M11" s="104"/>
      <c r="N11" s="104"/>
      <c r="Q11" s="104"/>
      <c r="R11" s="104"/>
    </row>
    <row r="12" spans="4:23" s="1" customFormat="1" ht="15.75">
      <c r="D12" s="39"/>
      <c r="E12" s="6"/>
      <c r="F12" s="6"/>
      <c r="G12" s="27"/>
      <c r="H12" s="8"/>
      <c r="I12" s="111"/>
      <c r="J12" s="111"/>
      <c r="K12" s="28"/>
      <c r="L12" s="8"/>
      <c r="M12" s="111"/>
      <c r="N12" s="111"/>
      <c r="O12" s="28"/>
      <c r="P12" s="8"/>
      <c r="Q12" s="111"/>
      <c r="R12" s="111"/>
      <c r="S12" s="28"/>
      <c r="T12" s="8"/>
      <c r="U12" s="9"/>
      <c r="V12" s="9"/>
      <c r="W12" s="10"/>
    </row>
    <row r="13" spans="1:23" ht="15.75" customHeight="1">
      <c r="A13" s="55" t="s">
        <v>2</v>
      </c>
      <c r="B13" s="105"/>
      <c r="C13" s="106"/>
      <c r="D13" s="39">
        <f>SUM(D14:D16)</f>
        <v>0</v>
      </c>
      <c r="E13" s="43">
        <f>SUM(E14:E16)</f>
        <v>4538.74</v>
      </c>
      <c r="F13" s="96">
        <f>SUM(F14:F16)</f>
        <v>0</v>
      </c>
      <c r="H13" s="112">
        <f>SUM(H14:H16)</f>
        <v>0</v>
      </c>
      <c r="I13" s="104">
        <v>0</v>
      </c>
      <c r="J13" s="96">
        <f>SUM(J14:J16)</f>
        <v>0</v>
      </c>
      <c r="K13" s="113"/>
      <c r="L13" s="112"/>
      <c r="M13" s="43">
        <f>SUM(M14:M16)</f>
        <v>65314.15</v>
      </c>
      <c r="N13" s="96">
        <f>SUM(N14:N16)</f>
        <v>0</v>
      </c>
      <c r="P13" s="112">
        <f>SUM(P14:P16)</f>
        <v>0</v>
      </c>
      <c r="Q13" s="43">
        <f>SUM(Q14:Q16)</f>
        <v>37.57</v>
      </c>
      <c r="R13" s="101"/>
      <c r="S13" s="113"/>
      <c r="T13" s="8">
        <f>SUM(D13,H13,L13,P13)</f>
        <v>0</v>
      </c>
      <c r="U13" s="78">
        <f>SUM(E13,I13,M13,Q13)</f>
        <v>69890.46</v>
      </c>
      <c r="V13" s="78">
        <f>SUM(F13,J13,N13,R13)</f>
        <v>0</v>
      </c>
      <c r="W13" s="110"/>
    </row>
    <row r="14" spans="1:18" ht="15.75">
      <c r="A14" s="99"/>
      <c r="B14" s="99"/>
      <c r="C14" s="99" t="s">
        <v>38</v>
      </c>
      <c r="D14" s="114"/>
      <c r="E14" s="57"/>
      <c r="F14" s="101" t="s">
        <v>28</v>
      </c>
      <c r="I14" s="104"/>
      <c r="J14" s="104"/>
      <c r="M14" s="104"/>
      <c r="N14" s="115"/>
      <c r="O14" s="113"/>
      <c r="Q14" s="104"/>
      <c r="R14" s="104"/>
    </row>
    <row r="15" spans="1:18" ht="15.75">
      <c r="A15" s="99"/>
      <c r="B15" s="107"/>
      <c r="C15" s="99" t="s">
        <v>40</v>
      </c>
      <c r="E15" s="7"/>
      <c r="F15" s="101"/>
      <c r="G15" s="113"/>
      <c r="I15" s="104"/>
      <c r="J15" s="104"/>
      <c r="L15" s="153" t="s">
        <v>28</v>
      </c>
      <c r="M15" s="104">
        <v>65314.15</v>
      </c>
      <c r="N15" s="116" t="s">
        <v>28</v>
      </c>
      <c r="P15" s="79"/>
      <c r="Q15" s="104"/>
      <c r="R15" s="104"/>
    </row>
    <row r="16" spans="1:18" ht="15.75">
      <c r="A16" s="99"/>
      <c r="B16" s="107"/>
      <c r="C16" s="99" t="s">
        <v>30</v>
      </c>
      <c r="D16" s="39" t="s">
        <v>28</v>
      </c>
      <c r="E16" s="65">
        <v>4538.74</v>
      </c>
      <c r="F16" s="101" t="s">
        <v>28</v>
      </c>
      <c r="G16" s="113"/>
      <c r="I16" s="104"/>
      <c r="J16" s="104"/>
      <c r="M16" s="104"/>
      <c r="N16" s="104" t="s">
        <v>28</v>
      </c>
      <c r="Q16" s="104">
        <v>37.57</v>
      </c>
      <c r="R16" s="116" t="s">
        <v>28</v>
      </c>
    </row>
    <row r="17" spans="1:18" ht="16.5" thickBot="1">
      <c r="A17" s="99"/>
      <c r="B17" s="99"/>
      <c r="C17" s="99"/>
      <c r="F17" s="101"/>
      <c r="I17" s="104"/>
      <c r="J17" s="104"/>
      <c r="M17" s="104"/>
      <c r="N17" s="104"/>
      <c r="Q17" s="104"/>
      <c r="R17" s="104"/>
    </row>
    <row r="18" spans="1:23" ht="16.5" thickBot="1">
      <c r="A18" s="170" t="s">
        <v>3</v>
      </c>
      <c r="B18" s="171"/>
      <c r="C18" s="172"/>
      <c r="D18" s="117">
        <f>SUM(D10,D13)</f>
        <v>18000</v>
      </c>
      <c r="E18" s="117">
        <f>SUM(E10,E13)</f>
        <v>21098.739999999998</v>
      </c>
      <c r="F18" s="117">
        <f>SUM(F10,F13)</f>
        <v>27500</v>
      </c>
      <c r="G18" s="68"/>
      <c r="H18" s="117">
        <f>SUM(H10,H13)</f>
        <v>515316</v>
      </c>
      <c r="I18" s="117">
        <f>SUM(I10,I13)</f>
        <v>491075.83</v>
      </c>
      <c r="J18" s="117">
        <f>SUM(J10,J13)</f>
        <v>652666.1</v>
      </c>
      <c r="K18" s="68"/>
      <c r="L18" s="117">
        <f>SUM(L10,L13)</f>
        <v>495703.52</v>
      </c>
      <c r="M18" s="117">
        <f>SUM(M10,M13)</f>
        <v>564342.15</v>
      </c>
      <c r="N18" s="117">
        <f>SUM(N10,N13)</f>
        <v>682783.6</v>
      </c>
      <c r="O18" s="68"/>
      <c r="P18" s="117">
        <f>SUM(P10,P13)</f>
        <v>69000</v>
      </c>
      <c r="Q18" s="117">
        <f>SUM(Q10,Q13)</f>
        <v>63722.57</v>
      </c>
      <c r="R18" s="66">
        <f>SUM(R10:R17)</f>
        <v>86190</v>
      </c>
      <c r="S18" s="68"/>
      <c r="T18" s="118">
        <f>SUM(D18,H18,L18,P18)</f>
        <v>1098019.52</v>
      </c>
      <c r="U18" s="118">
        <f>SUM(E18,I18,M18,Q18)</f>
        <v>1140239.29</v>
      </c>
      <c r="V18" s="118">
        <f>SUM(F18,J18,N18,R18)</f>
        <v>1449139.7</v>
      </c>
      <c r="W18" s="119"/>
    </row>
    <row r="19" spans="1:18" ht="15.75">
      <c r="A19" s="99"/>
      <c r="B19" s="99"/>
      <c r="C19" s="99"/>
      <c r="F19" s="101"/>
      <c r="I19" s="104"/>
      <c r="J19" s="104"/>
      <c r="M19" s="104"/>
      <c r="N19" s="104"/>
      <c r="Q19" s="104"/>
      <c r="R19" s="104"/>
    </row>
    <row r="20" spans="1:18" ht="15.75">
      <c r="A20" s="99"/>
      <c r="B20" s="99"/>
      <c r="C20" s="99"/>
      <c r="F20" s="101" t="s">
        <v>17</v>
      </c>
      <c r="I20" s="104"/>
      <c r="J20" s="104"/>
      <c r="M20" s="104"/>
      <c r="N20" s="104"/>
      <c r="Q20" s="104"/>
      <c r="R20" s="104"/>
    </row>
    <row r="21" spans="1:23" ht="72.75" customHeight="1" thickBot="1">
      <c r="A21" s="99"/>
      <c r="B21" s="99"/>
      <c r="C21" s="99"/>
      <c r="D21" s="120"/>
      <c r="E21" s="121"/>
      <c r="F21" s="122"/>
      <c r="G21" s="123"/>
      <c r="H21" s="124"/>
      <c r="I21" s="125"/>
      <c r="J21" s="125"/>
      <c r="K21" s="126"/>
      <c r="L21" s="124"/>
      <c r="M21" s="125"/>
      <c r="N21" s="125"/>
      <c r="O21" s="126"/>
      <c r="P21" s="124"/>
      <c r="Q21" s="125"/>
      <c r="R21" s="125"/>
      <c r="S21" s="126"/>
      <c r="T21" s="124"/>
      <c r="U21" s="127"/>
      <c r="V21" s="127"/>
      <c r="W21" s="128"/>
    </row>
    <row r="22" spans="1:23" ht="160.5" customHeight="1" thickBo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</row>
    <row r="23" spans="1:23" ht="44.25" customHeight="1" thickBot="1" thickTop="1">
      <c r="A23" s="99"/>
      <c r="B23" s="99"/>
      <c r="C23" s="99"/>
      <c r="D23" s="154" t="s">
        <v>4</v>
      </c>
      <c r="E23" s="155"/>
      <c r="F23" s="155"/>
      <c r="G23" s="156"/>
      <c r="H23" s="154" t="s">
        <v>5</v>
      </c>
      <c r="I23" s="155"/>
      <c r="J23" s="155"/>
      <c r="K23" s="156"/>
      <c r="L23" s="154" t="s">
        <v>6</v>
      </c>
      <c r="M23" s="173"/>
      <c r="N23" s="173"/>
      <c r="O23" s="174"/>
      <c r="P23" s="154" t="s">
        <v>7</v>
      </c>
      <c r="Q23" s="155"/>
      <c r="R23" s="155"/>
      <c r="S23" s="156"/>
      <c r="T23" s="167" t="s">
        <v>18</v>
      </c>
      <c r="U23" s="155"/>
      <c r="V23" s="155"/>
      <c r="W23" s="156"/>
    </row>
    <row r="24" spans="1:23" ht="32.25" customHeight="1" thickBot="1" thickTop="1">
      <c r="A24" s="54"/>
      <c r="B24" s="102"/>
      <c r="C24" s="102"/>
      <c r="D24" s="129" t="s">
        <v>31</v>
      </c>
      <c r="E24" s="48" t="s">
        <v>42</v>
      </c>
      <c r="F24" s="49" t="s">
        <v>43</v>
      </c>
      <c r="G24" s="130"/>
      <c r="H24" s="47" t="s">
        <v>31</v>
      </c>
      <c r="I24" s="48" t="s">
        <v>42</v>
      </c>
      <c r="J24" s="49" t="s">
        <v>43</v>
      </c>
      <c r="K24" s="108"/>
      <c r="L24" s="47" t="s">
        <v>31</v>
      </c>
      <c r="M24" s="48" t="s">
        <v>42</v>
      </c>
      <c r="N24" s="49" t="s">
        <v>43</v>
      </c>
      <c r="O24" s="108"/>
      <c r="P24" s="47" t="s">
        <v>31</v>
      </c>
      <c r="Q24" s="48" t="s">
        <v>42</v>
      </c>
      <c r="R24" s="49" t="s">
        <v>43</v>
      </c>
      <c r="S24" s="108"/>
      <c r="T24" s="47" t="s">
        <v>31</v>
      </c>
      <c r="U24" s="48" t="s">
        <v>42</v>
      </c>
      <c r="V24" s="49" t="s">
        <v>43</v>
      </c>
      <c r="W24" s="109"/>
    </row>
    <row r="25" spans="1:18" ht="16.5" thickTop="1">
      <c r="A25" s="54"/>
      <c r="B25" s="102"/>
      <c r="C25" s="102"/>
      <c r="D25" s="131"/>
      <c r="E25" s="132"/>
      <c r="F25" s="101"/>
      <c r="I25" s="104"/>
      <c r="J25" s="104"/>
      <c r="M25" s="104"/>
      <c r="N25" s="104"/>
      <c r="Q25" s="104"/>
      <c r="R25" s="104"/>
    </row>
    <row r="26" spans="1:18" ht="15.75">
      <c r="A26" s="54"/>
      <c r="B26" s="102"/>
      <c r="C26" s="102"/>
      <c r="D26" s="131"/>
      <c r="E26" s="132"/>
      <c r="F26" s="101"/>
      <c r="I26" s="104"/>
      <c r="J26" s="104"/>
      <c r="L26" s="8" t="s">
        <v>17</v>
      </c>
      <c r="M26" s="104"/>
      <c r="N26" s="104"/>
      <c r="Q26" s="104"/>
      <c r="R26" s="104"/>
    </row>
    <row r="27" spans="1:18" ht="15.75">
      <c r="A27" s="165" t="s">
        <v>8</v>
      </c>
      <c r="B27" s="166"/>
      <c r="C27" s="166"/>
      <c r="D27" s="166"/>
      <c r="E27" s="166"/>
      <c r="F27" s="101"/>
      <c r="I27" s="104"/>
      <c r="J27" s="104"/>
      <c r="M27" s="104"/>
      <c r="N27" s="104"/>
      <c r="Q27" s="104"/>
      <c r="R27" s="104"/>
    </row>
    <row r="28" spans="1:18" ht="15.75">
      <c r="A28" s="99"/>
      <c r="B28" s="74"/>
      <c r="C28" s="99"/>
      <c r="F28" s="101"/>
      <c r="I28" s="104"/>
      <c r="J28" s="104"/>
      <c r="M28" s="104"/>
      <c r="N28" s="104"/>
      <c r="Q28" s="104"/>
      <c r="R28" s="104"/>
    </row>
    <row r="29" spans="1:23" ht="15.75">
      <c r="A29" s="55" t="s">
        <v>9</v>
      </c>
      <c r="B29" s="99"/>
      <c r="C29" s="99"/>
      <c r="D29" s="39">
        <v>0</v>
      </c>
      <c r="E29" s="57">
        <v>0</v>
      </c>
      <c r="F29" s="101">
        <v>0</v>
      </c>
      <c r="G29" s="59"/>
      <c r="H29" s="58">
        <v>126540</v>
      </c>
      <c r="I29" s="104">
        <v>142413.31</v>
      </c>
      <c r="J29" s="9">
        <v>197825.53</v>
      </c>
      <c r="K29" s="59"/>
      <c r="L29" s="8">
        <v>404560.32</v>
      </c>
      <c r="M29" s="104">
        <v>407674.08</v>
      </c>
      <c r="N29" s="58">
        <v>530252.38</v>
      </c>
      <c r="O29" s="59"/>
      <c r="P29" s="153" t="s">
        <v>28</v>
      </c>
      <c r="Q29" s="104">
        <v>0</v>
      </c>
      <c r="R29" s="58">
        <v>4320</v>
      </c>
      <c r="S29" s="59"/>
      <c r="T29" s="8">
        <f>SUM(D29,H29,L29,P29)</f>
        <v>531100.3200000001</v>
      </c>
      <c r="U29" s="9">
        <f>SUM(E29,I29,M29,Q29)</f>
        <v>550087.39</v>
      </c>
      <c r="V29" s="9">
        <f>SUM(F29,J29,N29,R29)</f>
        <v>732397.91</v>
      </c>
      <c r="W29" s="110"/>
    </row>
    <row r="30" spans="1:18" ht="15.75">
      <c r="A30" s="99"/>
      <c r="B30" s="99"/>
      <c r="C30" s="99"/>
      <c r="E30" s="7"/>
      <c r="F30" s="101"/>
      <c r="G30" s="113"/>
      <c r="I30" s="104"/>
      <c r="J30" s="104"/>
      <c r="M30" s="104"/>
      <c r="N30" s="104"/>
      <c r="Q30" s="104"/>
      <c r="R30" s="104"/>
    </row>
    <row r="31" spans="1:23" ht="15.75">
      <c r="A31" s="55" t="s">
        <v>10</v>
      </c>
      <c r="B31" s="75"/>
      <c r="C31" s="1"/>
      <c r="D31" s="58">
        <v>1500</v>
      </c>
      <c r="E31" s="65">
        <v>560.55</v>
      </c>
      <c r="F31" s="58">
        <v>750</v>
      </c>
      <c r="G31" s="59"/>
      <c r="H31" s="58">
        <v>190766</v>
      </c>
      <c r="I31" s="104">
        <v>195544.31</v>
      </c>
      <c r="J31" s="9">
        <v>232522.28</v>
      </c>
      <c r="K31" s="59"/>
      <c r="L31" s="8">
        <v>3000</v>
      </c>
      <c r="M31" s="104">
        <v>1219.24</v>
      </c>
      <c r="N31" s="58">
        <v>1800</v>
      </c>
      <c r="O31" s="59"/>
      <c r="P31" s="8">
        <v>750</v>
      </c>
      <c r="Q31" s="104">
        <v>30</v>
      </c>
      <c r="R31" s="58">
        <v>750</v>
      </c>
      <c r="S31" s="59"/>
      <c r="T31" s="8">
        <f>SUM(D31,H31,L31,P31)</f>
        <v>196016</v>
      </c>
      <c r="U31" s="9">
        <f>SUM(E31,I31,M31,Q31)</f>
        <v>197354.09999999998</v>
      </c>
      <c r="V31" s="9">
        <f>SUM(F31,J31,N31,R31)</f>
        <v>235822.28</v>
      </c>
      <c r="W31" s="110"/>
    </row>
    <row r="32" spans="1:18" ht="15.75">
      <c r="A32" s="55"/>
      <c r="B32" s="75"/>
      <c r="C32" s="1"/>
      <c r="E32" s="7"/>
      <c r="F32" s="101"/>
      <c r="I32" s="104"/>
      <c r="J32" s="104"/>
      <c r="M32" s="104"/>
      <c r="N32" s="104"/>
      <c r="Q32" s="104"/>
      <c r="R32" s="104"/>
    </row>
    <row r="33" spans="1:23" ht="15.75">
      <c r="A33" s="55" t="s">
        <v>11</v>
      </c>
      <c r="B33" s="1"/>
      <c r="C33" s="1"/>
      <c r="D33" s="39">
        <v>0</v>
      </c>
      <c r="E33" s="65">
        <v>0</v>
      </c>
      <c r="F33" s="101">
        <v>0</v>
      </c>
      <c r="G33" s="59"/>
      <c r="H33" s="8">
        <v>5180</v>
      </c>
      <c r="I33" s="104">
        <v>11119.88</v>
      </c>
      <c r="J33" s="58">
        <v>3240</v>
      </c>
      <c r="K33" s="59"/>
      <c r="L33" s="8">
        <v>63530</v>
      </c>
      <c r="M33" s="104">
        <v>71171.25</v>
      </c>
      <c r="N33" s="58">
        <v>68522.24</v>
      </c>
      <c r="O33" s="59"/>
      <c r="P33" s="8">
        <v>39142.5</v>
      </c>
      <c r="Q33" s="104">
        <v>41611.53</v>
      </c>
      <c r="R33" s="58">
        <v>40685</v>
      </c>
      <c r="S33" s="59"/>
      <c r="T33" s="8">
        <f>SUM(D33,H33,L33,P33)</f>
        <v>107852.5</v>
      </c>
      <c r="U33" s="9">
        <f>SUM(E33,I33,M33,Q33)</f>
        <v>123902.66</v>
      </c>
      <c r="V33" s="9">
        <f>SUM(F33,J33,N33,R33)</f>
        <v>112447.24</v>
      </c>
      <c r="W33" s="110"/>
    </row>
    <row r="34" spans="1:18" ht="15.75">
      <c r="A34" s="99"/>
      <c r="B34" s="133"/>
      <c r="C34" s="134"/>
      <c r="E34" s="7"/>
      <c r="F34" s="101"/>
      <c r="G34" s="113"/>
      <c r="I34" s="104"/>
      <c r="J34" s="104"/>
      <c r="M34" s="104"/>
      <c r="N34" s="104"/>
      <c r="Q34" s="104"/>
      <c r="R34" s="104"/>
    </row>
    <row r="35" spans="1:23" ht="15.75">
      <c r="A35" s="55" t="s">
        <v>12</v>
      </c>
      <c r="B35" s="99"/>
      <c r="C35" s="99"/>
      <c r="D35" s="112">
        <f>SUM(D36:D38)</f>
        <v>19249</v>
      </c>
      <c r="E35" s="96">
        <f>SUM(E36:E38)</f>
        <v>18747.87</v>
      </c>
      <c r="F35" s="96">
        <f>SUM(F36:F38)</f>
        <v>20296.69</v>
      </c>
      <c r="G35" s="59"/>
      <c r="H35" s="112">
        <f>SUM(H36:H38)</f>
        <v>170326</v>
      </c>
      <c r="I35" s="96">
        <f>SUM(I36:I38)</f>
        <v>159645.01</v>
      </c>
      <c r="J35" s="96">
        <f>SUM(J36:J38)</f>
        <v>189163.96000000002</v>
      </c>
      <c r="K35" s="59"/>
      <c r="L35" s="112">
        <f>SUM(L36:L38)</f>
        <v>79322</v>
      </c>
      <c r="M35" s="96">
        <f>SUM(M36:M38)</f>
        <v>76162.95</v>
      </c>
      <c r="N35" s="96">
        <f>SUM(N36:N38)</f>
        <v>104067.4</v>
      </c>
      <c r="O35" s="59"/>
      <c r="P35" s="112">
        <f>SUM(P36:P38)</f>
        <v>20672</v>
      </c>
      <c r="Q35" s="96">
        <f>SUM(Q36:Q38)</f>
        <v>21636.57</v>
      </c>
      <c r="R35" s="96">
        <f>SUM(R36:R38)</f>
        <v>22550.4</v>
      </c>
      <c r="S35" s="59"/>
      <c r="T35" s="8">
        <f>SUM(D35,H35,L35,P35)</f>
        <v>289569</v>
      </c>
      <c r="U35" s="9">
        <f>SUM(E35,I35,M35,Q35)</f>
        <v>276192.4</v>
      </c>
      <c r="V35" s="9">
        <f>SUM(F35,J35,N35,R35)</f>
        <v>336078.45000000007</v>
      </c>
      <c r="W35" s="110"/>
    </row>
    <row r="36" spans="1:23" ht="15.75">
      <c r="A36" s="55"/>
      <c r="B36" s="99"/>
      <c r="C36" s="99" t="s">
        <v>39</v>
      </c>
      <c r="D36" s="114">
        <v>19249</v>
      </c>
      <c r="E36" s="80">
        <v>18747.87</v>
      </c>
      <c r="F36" s="101">
        <v>20296.69</v>
      </c>
      <c r="G36" s="59"/>
      <c r="H36" s="79">
        <v>38498</v>
      </c>
      <c r="I36" s="104">
        <v>37490.81</v>
      </c>
      <c r="J36" s="80">
        <v>37540.4</v>
      </c>
      <c r="K36" s="59"/>
      <c r="L36" s="79">
        <v>38498</v>
      </c>
      <c r="M36" s="104">
        <v>37490.81</v>
      </c>
      <c r="N36" s="80">
        <v>37540.4</v>
      </c>
      <c r="O36" s="59"/>
      <c r="Q36" s="104"/>
      <c r="R36" s="101"/>
      <c r="S36" s="135"/>
      <c r="V36" s="101"/>
      <c r="W36" s="110"/>
    </row>
    <row r="37" spans="1:23" ht="15.75">
      <c r="A37" s="55"/>
      <c r="B37" s="99"/>
      <c r="C37" s="99" t="s">
        <v>36</v>
      </c>
      <c r="D37" s="79"/>
      <c r="E37" s="111"/>
      <c r="F37" s="136"/>
      <c r="G37" s="135"/>
      <c r="H37" s="79">
        <v>90088</v>
      </c>
      <c r="I37" s="104">
        <v>80798.86</v>
      </c>
      <c r="J37" s="101">
        <v>106000.76</v>
      </c>
      <c r="K37" s="59"/>
      <c r="M37" s="104"/>
      <c r="N37" s="101"/>
      <c r="O37" s="135"/>
      <c r="Q37" s="104"/>
      <c r="R37" s="101"/>
      <c r="S37" s="135"/>
      <c r="V37" s="101"/>
      <c r="W37" s="110"/>
    </row>
    <row r="38" spans="1:23" ht="15.75">
      <c r="A38" s="55"/>
      <c r="B38" s="99"/>
      <c r="C38" s="99" t="s">
        <v>37</v>
      </c>
      <c r="D38" s="79"/>
      <c r="E38" s="111"/>
      <c r="F38" s="136"/>
      <c r="G38" s="135"/>
      <c r="H38" s="79">
        <v>41740</v>
      </c>
      <c r="I38" s="104">
        <v>41355.34</v>
      </c>
      <c r="J38" s="101">
        <v>45622.8</v>
      </c>
      <c r="K38" s="135"/>
      <c r="L38" s="79">
        <v>40824</v>
      </c>
      <c r="M38" s="104">
        <v>38672.14</v>
      </c>
      <c r="N38" s="101">
        <v>66527</v>
      </c>
      <c r="O38" s="135"/>
      <c r="P38" s="79">
        <v>20672</v>
      </c>
      <c r="Q38" s="104">
        <v>21636.57</v>
      </c>
      <c r="R38" s="57">
        <v>22550.4</v>
      </c>
      <c r="S38" s="59"/>
      <c r="V38" s="101"/>
      <c r="W38" s="110"/>
    </row>
    <row r="39" spans="1:18" ht="15.75">
      <c r="A39" s="99"/>
      <c r="B39" s="99"/>
      <c r="C39" s="99"/>
      <c r="D39" s="79"/>
      <c r="E39" s="111"/>
      <c r="F39" s="104"/>
      <c r="G39" s="28"/>
      <c r="I39" s="104"/>
      <c r="J39" s="104"/>
      <c r="M39" s="104"/>
      <c r="N39" s="104"/>
      <c r="Q39" s="104"/>
      <c r="R39" s="104"/>
    </row>
    <row r="40" spans="1:23" ht="15.75">
      <c r="A40" s="55" t="s">
        <v>13</v>
      </c>
      <c r="B40" s="99"/>
      <c r="C40" s="99"/>
      <c r="D40" s="56">
        <v>1500</v>
      </c>
      <c r="E40" s="80">
        <v>1279.7</v>
      </c>
      <c r="F40" s="58">
        <v>4994.4</v>
      </c>
      <c r="G40" s="59"/>
      <c r="H40" s="8">
        <v>14143</v>
      </c>
      <c r="I40" s="104">
        <v>25360.36</v>
      </c>
      <c r="J40" s="58">
        <v>42165.3</v>
      </c>
      <c r="K40" s="59"/>
      <c r="L40" s="8">
        <v>7000</v>
      </c>
      <c r="M40" s="104">
        <v>2129.15</v>
      </c>
      <c r="N40" s="58">
        <v>5477.6</v>
      </c>
      <c r="O40" s="59"/>
      <c r="P40" s="8">
        <v>7386.76</v>
      </c>
      <c r="Q40" s="104">
        <v>7984.64</v>
      </c>
      <c r="R40" s="58">
        <v>2735.65</v>
      </c>
      <c r="S40" s="59"/>
      <c r="T40" s="8">
        <f>SUM(D40,H40,L40,P40)</f>
        <v>30029.760000000002</v>
      </c>
      <c r="U40" s="9">
        <f>SUM(E40,I40,M40,Q40)</f>
        <v>36753.850000000006</v>
      </c>
      <c r="V40" s="9">
        <f>SUM(F40,J40,N40,R40)</f>
        <v>55372.950000000004</v>
      </c>
      <c r="W40" s="110"/>
    </row>
    <row r="41" spans="1:18" ht="15.75">
      <c r="A41" s="99"/>
      <c r="B41" s="99"/>
      <c r="C41" s="99"/>
      <c r="D41" s="79"/>
      <c r="E41" s="111"/>
      <c r="F41" s="104"/>
      <c r="G41" s="28"/>
      <c r="I41" s="104"/>
      <c r="J41" s="104"/>
      <c r="M41" s="104"/>
      <c r="N41" s="104"/>
      <c r="Q41" s="104"/>
      <c r="R41" s="104"/>
    </row>
    <row r="42" spans="1:23" ht="15.75">
      <c r="A42" s="82" t="s">
        <v>14</v>
      </c>
      <c r="B42" s="99"/>
      <c r="C42" s="99"/>
      <c r="D42" s="56">
        <v>500</v>
      </c>
      <c r="E42" s="80">
        <v>493.68</v>
      </c>
      <c r="F42" s="58">
        <v>500</v>
      </c>
      <c r="G42" s="59"/>
      <c r="H42" s="8">
        <v>1000</v>
      </c>
      <c r="I42" s="104">
        <v>987.36</v>
      </c>
      <c r="J42" s="58">
        <v>1000</v>
      </c>
      <c r="K42" s="59"/>
      <c r="L42" s="8">
        <v>1000</v>
      </c>
      <c r="M42" s="104">
        <v>987.36</v>
      </c>
      <c r="N42" s="58">
        <v>1000</v>
      </c>
      <c r="O42" s="59"/>
      <c r="Q42" s="104"/>
      <c r="R42" s="101">
        <v>0</v>
      </c>
      <c r="S42" s="59"/>
      <c r="T42" s="8">
        <f>SUM(D42,H42,L42,P42)</f>
        <v>2500</v>
      </c>
      <c r="U42" s="9">
        <f>SUM(E42,I42,M42,Q42)</f>
        <v>2468.4</v>
      </c>
      <c r="V42" s="9">
        <f>SUM(F42,J42,N42,R42)</f>
        <v>2500</v>
      </c>
      <c r="W42" s="110"/>
    </row>
    <row r="43" spans="1:18" ht="15.75">
      <c r="A43" s="55"/>
      <c r="B43" s="99"/>
      <c r="C43" s="99"/>
      <c r="D43" s="79"/>
      <c r="E43" s="111"/>
      <c r="F43" s="104"/>
      <c r="G43" s="28"/>
      <c r="I43" s="104"/>
      <c r="J43" s="104"/>
      <c r="M43" s="104"/>
      <c r="N43" s="104"/>
      <c r="Q43" s="104"/>
      <c r="R43" s="104"/>
    </row>
    <row r="44" spans="1:23" ht="30" customHeight="1">
      <c r="A44" s="180" t="s">
        <v>15</v>
      </c>
      <c r="B44" s="181"/>
      <c r="C44" s="182"/>
      <c r="D44" s="85">
        <v>1500</v>
      </c>
      <c r="E44" s="80">
        <v>1371.95</v>
      </c>
      <c r="F44" s="85">
        <v>1800</v>
      </c>
      <c r="H44" s="8">
        <v>2957</v>
      </c>
      <c r="I44" s="104">
        <v>3693.02</v>
      </c>
      <c r="J44" s="137">
        <v>2915</v>
      </c>
      <c r="K44" s="59"/>
      <c r="L44" s="8">
        <v>500</v>
      </c>
      <c r="M44" s="104">
        <v>1995.56</v>
      </c>
      <c r="N44" s="85">
        <v>550</v>
      </c>
      <c r="O44" s="59"/>
      <c r="P44" s="8">
        <v>115</v>
      </c>
      <c r="Q44" s="104">
        <v>565.26</v>
      </c>
      <c r="R44" s="9">
        <v>200</v>
      </c>
      <c r="S44" s="59"/>
      <c r="T44" s="8">
        <f>SUM(D44,H44,L44,P44)</f>
        <v>5072</v>
      </c>
      <c r="U44" s="9">
        <f>SUM(E44,I44,M44,Q44)</f>
        <v>7625.790000000001</v>
      </c>
      <c r="V44" s="9">
        <f>SUM(F44,J44,N44,R44)</f>
        <v>5465</v>
      </c>
      <c r="W44" s="110"/>
    </row>
    <row r="45" spans="1:21" ht="15.75">
      <c r="A45" s="55"/>
      <c r="B45" s="99"/>
      <c r="C45" s="99"/>
      <c r="D45" s="79"/>
      <c r="F45" s="101"/>
      <c r="G45" s="59"/>
      <c r="I45" s="104"/>
      <c r="J45" s="104"/>
      <c r="M45" s="104"/>
      <c r="N45" s="104"/>
      <c r="Q45" s="104"/>
      <c r="R45" s="104"/>
      <c r="U45" s="9" t="s">
        <v>17</v>
      </c>
    </row>
    <row r="46" spans="1:22" ht="15.75">
      <c r="A46" s="55" t="s">
        <v>52</v>
      </c>
      <c r="B46" s="99"/>
      <c r="C46" s="99"/>
      <c r="E46" s="111"/>
      <c r="F46" s="58">
        <v>1000</v>
      </c>
      <c r="G46" s="59"/>
      <c r="I46" s="104"/>
      <c r="J46" s="104"/>
      <c r="M46" s="104"/>
      <c r="N46" s="104"/>
      <c r="Q46" s="104"/>
      <c r="R46" s="104"/>
      <c r="V46" s="9">
        <f>SUM(F46,J46,N46,R46)</f>
        <v>1000</v>
      </c>
    </row>
    <row r="47" spans="1:18" ht="15.75">
      <c r="A47" s="82"/>
      <c r="B47" s="99"/>
      <c r="C47" s="99"/>
      <c r="E47" s="111"/>
      <c r="F47" s="18"/>
      <c r="G47" s="135"/>
      <c r="I47" s="104"/>
      <c r="J47" s="104"/>
      <c r="M47" s="104"/>
      <c r="N47" s="104"/>
      <c r="Q47" s="104"/>
      <c r="R47" s="104"/>
    </row>
    <row r="48" spans="1:22" ht="15.75">
      <c r="A48" s="82" t="s">
        <v>51</v>
      </c>
      <c r="B48" s="99"/>
      <c r="C48" s="99"/>
      <c r="D48" s="112">
        <v>0</v>
      </c>
      <c r="E48" s="80">
        <v>0</v>
      </c>
      <c r="F48" s="18">
        <v>4500</v>
      </c>
      <c r="G48" s="135"/>
      <c r="H48" s="8">
        <v>0</v>
      </c>
      <c r="I48" s="104">
        <v>0</v>
      </c>
      <c r="J48" s="9">
        <v>9000</v>
      </c>
      <c r="L48" s="8">
        <v>0</v>
      </c>
      <c r="M48" s="104">
        <v>0</v>
      </c>
      <c r="N48" s="9">
        <v>9000</v>
      </c>
      <c r="P48" s="8">
        <v>0</v>
      </c>
      <c r="Q48" s="104">
        <v>0</v>
      </c>
      <c r="R48" s="9">
        <v>4500</v>
      </c>
      <c r="T48" s="8">
        <f>SUM(D48,H48,L48,P48)</f>
        <v>0</v>
      </c>
      <c r="U48" s="9">
        <f>SUM(E48,I48,M48,Q48)</f>
        <v>0</v>
      </c>
      <c r="V48" s="9">
        <f>SUM(F48,J48,N48,R48)</f>
        <v>27000</v>
      </c>
    </row>
    <row r="49" spans="1:18" ht="15.75">
      <c r="A49" s="99"/>
      <c r="B49" s="99"/>
      <c r="C49" s="99"/>
      <c r="E49" s="111"/>
      <c r="F49" s="78"/>
      <c r="G49" s="135"/>
      <c r="I49" s="104"/>
      <c r="J49" s="104"/>
      <c r="M49" s="104"/>
      <c r="N49" s="104"/>
      <c r="Q49" s="104"/>
      <c r="R49" s="104"/>
    </row>
    <row r="50" spans="1:18" ht="16.5" thickBot="1">
      <c r="A50" s="107"/>
      <c r="B50" s="138"/>
      <c r="C50" s="99"/>
      <c r="E50" s="7"/>
      <c r="F50" s="101"/>
      <c r="I50" s="104"/>
      <c r="J50" s="104"/>
      <c r="M50" s="104"/>
      <c r="N50" s="104"/>
      <c r="Q50" s="104"/>
      <c r="R50" s="104"/>
    </row>
    <row r="51" spans="1:23" ht="17.25" thickBot="1" thickTop="1">
      <c r="A51" s="160" t="s">
        <v>16</v>
      </c>
      <c r="B51" s="161"/>
      <c r="C51" s="162"/>
      <c r="D51" s="139">
        <f>SUM(D29,D31,D33,D35,D40,D42,D44)</f>
        <v>24249</v>
      </c>
      <c r="E51" s="139">
        <f>SUM(E29,E31,E33,E35,E40,E42,E44)</f>
        <v>22453.75</v>
      </c>
      <c r="F51" s="139">
        <f>SUM(F29,F31,F33,F35,F40,F42,F44,F46,F48)</f>
        <v>33841.09</v>
      </c>
      <c r="G51" s="140"/>
      <c r="H51" s="139">
        <f>SUM(H29,H31,H33,H35,H40,H42,H44)</f>
        <v>510912</v>
      </c>
      <c r="I51" s="139">
        <f>SUM(I29,I31,I33,I35,I40,I42,I44)</f>
        <v>538763.25</v>
      </c>
      <c r="J51" s="139">
        <f>SUM(J29,J31,J33,J35,J40,J42,J44,J48)</f>
        <v>677832.0700000001</v>
      </c>
      <c r="K51" s="140"/>
      <c r="L51" s="139">
        <f>SUM(L29,L31,L33,L35,L40,L42,L44)</f>
        <v>558912.3200000001</v>
      </c>
      <c r="M51" s="139">
        <f>SUM(M29,M31,M33,M35,M40,M42,M44)</f>
        <v>561339.5900000001</v>
      </c>
      <c r="N51" s="139">
        <f>SUM(N29,N31,N33,N35,N40,N42,N44,N48)</f>
        <v>720669.62</v>
      </c>
      <c r="O51" s="140"/>
      <c r="P51" s="139">
        <f>SUM(P29,P31,P33,P35,P40,P42,P44)</f>
        <v>68066.26</v>
      </c>
      <c r="Q51" s="139">
        <f>SUM(Q29,Q31,Q33,Q35,Q40,Q42,Q44)</f>
        <v>71828</v>
      </c>
      <c r="R51" s="139">
        <f>SUM(R29,R31,R33,R35,R40,R42,R44,R48)</f>
        <v>75741.04999999999</v>
      </c>
      <c r="S51" s="140"/>
      <c r="T51" s="139">
        <f>SUM(T29,T31,T33,T35,T40,T42,T44)</f>
        <v>1162139.58</v>
      </c>
      <c r="U51" s="139">
        <f>SUM(U29,U31,U33,U35,U40,U42,U44)</f>
        <v>1194384.59</v>
      </c>
      <c r="V51" s="139">
        <f>SUM(V29,V31,V33,V35,V40,V42,V44,V46,V48)</f>
        <v>1508083.8300000003</v>
      </c>
      <c r="W51" s="141"/>
    </row>
    <row r="52" spans="1:18" ht="16.5" thickTop="1">
      <c r="A52" s="99"/>
      <c r="B52" s="99"/>
      <c r="C52" s="99"/>
      <c r="E52" s="7"/>
      <c r="F52" s="101"/>
      <c r="I52" s="104"/>
      <c r="J52" s="104"/>
      <c r="M52" s="104"/>
      <c r="N52" s="104"/>
      <c r="Q52" s="104"/>
      <c r="R52" s="104"/>
    </row>
    <row r="53" spans="1:18" ht="15.75">
      <c r="A53" s="92"/>
      <c r="B53" s="99"/>
      <c r="C53" s="99"/>
      <c r="E53" s="7"/>
      <c r="F53" s="101"/>
      <c r="I53" s="104"/>
      <c r="J53" s="104"/>
      <c r="M53" s="104"/>
      <c r="N53" s="104"/>
      <c r="Q53" s="104"/>
      <c r="R53" s="104"/>
    </row>
    <row r="54" spans="1:23" ht="15.75">
      <c r="A54" s="92" t="s">
        <v>35</v>
      </c>
      <c r="B54" s="142"/>
      <c r="C54" s="142"/>
      <c r="D54" s="56">
        <f>D18-D51</f>
        <v>-6249</v>
      </c>
      <c r="E54" s="91">
        <f>E18-E51</f>
        <v>-1355.010000000002</v>
      </c>
      <c r="F54" s="91">
        <f>F18-F51</f>
        <v>-6341.0899999999965</v>
      </c>
      <c r="G54" s="59"/>
      <c r="H54" s="91">
        <f>H18-H51</f>
        <v>4404</v>
      </c>
      <c r="I54" s="91">
        <f>I18-I51</f>
        <v>-47687.419999999984</v>
      </c>
      <c r="J54" s="91">
        <f>J18-J51</f>
        <v>-25165.97000000009</v>
      </c>
      <c r="K54" s="59"/>
      <c r="L54" s="91">
        <f>L18-L51</f>
        <v>-63208.80000000005</v>
      </c>
      <c r="M54" s="91">
        <f>M18-M51</f>
        <v>3002.5599999999395</v>
      </c>
      <c r="N54" s="91">
        <f>N18-N51</f>
        <v>-37886.02000000002</v>
      </c>
      <c r="O54" s="59"/>
      <c r="P54" s="91">
        <f>P18-P51</f>
        <v>933.7400000000052</v>
      </c>
      <c r="Q54" s="91">
        <f>Q18-Q51</f>
        <v>-8105.43</v>
      </c>
      <c r="R54" s="91">
        <f>R18-R51</f>
        <v>10448.950000000012</v>
      </c>
      <c r="S54" s="59"/>
      <c r="T54" s="56">
        <f>T18-T51</f>
        <v>-64120.060000000056</v>
      </c>
      <c r="U54" s="91">
        <f>U18-U51</f>
        <v>-54145.30000000005</v>
      </c>
      <c r="V54" s="91">
        <f>V18-V51</f>
        <v>-58944.130000000354</v>
      </c>
      <c r="W54" s="110"/>
    </row>
    <row r="55" spans="1:18" ht="16.5" thickBot="1">
      <c r="A55" s="92"/>
      <c r="B55" s="99"/>
      <c r="C55" s="99"/>
      <c r="F55" s="101"/>
      <c r="I55" s="104"/>
      <c r="J55" s="104"/>
      <c r="M55" s="104"/>
      <c r="N55" s="104"/>
      <c r="Q55" s="104"/>
      <c r="R55" s="104"/>
    </row>
    <row r="56" spans="1:23" s="11" customFormat="1" ht="17.25" thickBot="1" thickTop="1">
      <c r="A56" s="163" t="s">
        <v>0</v>
      </c>
      <c r="B56" s="164"/>
      <c r="C56" s="164"/>
      <c r="D56" s="143"/>
      <c r="E56" s="144"/>
      <c r="F56" s="144"/>
      <c r="G56" s="145"/>
      <c r="H56" s="146"/>
      <c r="I56" s="147"/>
      <c r="J56" s="147"/>
      <c r="K56" s="148"/>
      <c r="L56" s="146"/>
      <c r="M56" s="147"/>
      <c r="N56" s="147"/>
      <c r="O56" s="148"/>
      <c r="P56" s="146"/>
      <c r="Q56" s="147"/>
      <c r="R56" s="147"/>
      <c r="S56" s="148"/>
      <c r="T56" s="149">
        <f>SUM(T51:T54)</f>
        <v>1098019.52</v>
      </c>
      <c r="U56" s="150">
        <f>SUM(U51:U54)</f>
        <v>1140239.29</v>
      </c>
      <c r="V56" s="151"/>
      <c r="W56" s="110"/>
    </row>
    <row r="57" spans="4:23" s="12" customFormat="1" ht="16.5" thickTop="1">
      <c r="D57" s="44"/>
      <c r="E57" s="41"/>
      <c r="F57" s="13"/>
      <c r="G57" s="29"/>
      <c r="H57" s="14"/>
      <c r="I57" s="15"/>
      <c r="J57" s="15"/>
      <c r="K57" s="33"/>
      <c r="L57" s="14"/>
      <c r="M57" s="15"/>
      <c r="N57" s="15"/>
      <c r="O57" s="33"/>
      <c r="P57" s="14"/>
      <c r="Q57" s="15"/>
      <c r="R57" s="15"/>
      <c r="S57" s="33"/>
      <c r="T57" s="14"/>
      <c r="U57" s="14"/>
      <c r="V57" s="14"/>
      <c r="W57" s="16"/>
    </row>
    <row r="58" spans="4:23" s="17" customFormat="1" ht="15.75">
      <c r="D58" s="43"/>
      <c r="E58" s="7"/>
      <c r="F58" s="5"/>
      <c r="G58" s="30"/>
      <c r="H58" s="18"/>
      <c r="I58" s="19"/>
      <c r="J58" s="19"/>
      <c r="K58" s="34"/>
      <c r="L58" s="18"/>
      <c r="M58" s="19"/>
      <c r="N58" s="19"/>
      <c r="O58" s="34"/>
      <c r="P58" s="18"/>
      <c r="Q58" s="19"/>
      <c r="R58" s="19"/>
      <c r="S58" s="34"/>
      <c r="T58" s="18"/>
      <c r="U58" s="18"/>
      <c r="V58" s="18"/>
      <c r="W58" s="20"/>
    </row>
    <row r="59" spans="4:23" s="17" customFormat="1" ht="15.75">
      <c r="D59" s="43"/>
      <c r="E59" s="7"/>
      <c r="F59" s="5"/>
      <c r="G59" s="30"/>
      <c r="H59" s="18"/>
      <c r="I59" s="19"/>
      <c r="J59" s="19"/>
      <c r="K59" s="34"/>
      <c r="L59" s="18"/>
      <c r="M59" s="19"/>
      <c r="N59" s="19"/>
      <c r="O59" s="34"/>
      <c r="P59" s="18"/>
      <c r="Q59" s="19"/>
      <c r="R59" s="19"/>
      <c r="S59" s="34"/>
      <c r="T59" s="18"/>
      <c r="U59" s="18"/>
      <c r="V59" s="18"/>
      <c r="W59" s="20"/>
    </row>
    <row r="60" spans="1:23" s="17" customFormat="1" ht="15.75" customHeight="1">
      <c r="A60" s="21" t="s">
        <v>22</v>
      </c>
      <c r="D60" s="179" t="s">
        <v>44</v>
      </c>
      <c r="E60" s="175"/>
      <c r="F60" s="175"/>
      <c r="G60" s="31"/>
      <c r="H60" s="35" t="s">
        <v>50</v>
      </c>
      <c r="I60" s="19"/>
      <c r="J60" s="19"/>
      <c r="K60" s="37"/>
      <c r="L60" s="18"/>
      <c r="M60" s="19"/>
      <c r="N60" s="19"/>
      <c r="O60" s="34"/>
      <c r="P60" s="35"/>
      <c r="Q60" s="19"/>
      <c r="R60" s="19"/>
      <c r="S60" s="34"/>
      <c r="T60" s="18"/>
      <c r="U60" s="18"/>
      <c r="V60" s="18"/>
      <c r="W60" s="20"/>
    </row>
    <row r="61" spans="4:23" s="17" customFormat="1" ht="15.75">
      <c r="D61" s="45"/>
      <c r="E61" s="7"/>
      <c r="F61" s="5"/>
      <c r="G61" s="30"/>
      <c r="H61" s="35"/>
      <c r="I61" s="19"/>
      <c r="J61" s="19"/>
      <c r="K61" s="37"/>
      <c r="L61" s="18"/>
      <c r="M61" s="19"/>
      <c r="N61" s="19"/>
      <c r="O61" s="34"/>
      <c r="P61" s="35"/>
      <c r="Q61" s="19"/>
      <c r="R61" s="19"/>
      <c r="S61" s="34"/>
      <c r="T61" s="18"/>
      <c r="U61" s="18"/>
      <c r="V61" s="18"/>
      <c r="W61" s="20"/>
    </row>
    <row r="62" spans="1:23" s="17" customFormat="1" ht="15.75">
      <c r="A62" s="17" t="s">
        <v>26</v>
      </c>
      <c r="D62" s="177">
        <v>550</v>
      </c>
      <c r="E62" s="178"/>
      <c r="F62" s="178"/>
      <c r="G62" s="30"/>
      <c r="H62" s="35" t="s">
        <v>45</v>
      </c>
      <c r="I62" s="19"/>
      <c r="J62" s="19"/>
      <c r="K62" s="37"/>
      <c r="L62" s="18" t="s">
        <v>46</v>
      </c>
      <c r="M62" s="19"/>
      <c r="N62" s="19"/>
      <c r="O62" s="34"/>
      <c r="P62" s="35"/>
      <c r="Q62" s="19"/>
      <c r="R62" s="19"/>
      <c r="S62" s="34"/>
      <c r="T62" s="18"/>
      <c r="U62" s="18"/>
      <c r="V62" s="18"/>
      <c r="W62" s="20"/>
    </row>
    <row r="63" spans="4:23" s="17" customFormat="1" ht="15.75">
      <c r="D63" s="45"/>
      <c r="E63" s="7"/>
      <c r="F63" s="5"/>
      <c r="G63" s="30"/>
      <c r="H63" s="35"/>
      <c r="I63" s="19"/>
      <c r="J63" s="19"/>
      <c r="K63" s="37"/>
      <c r="L63" s="18"/>
      <c r="M63" s="19"/>
      <c r="N63" s="19"/>
      <c r="O63" s="34"/>
      <c r="P63" s="35"/>
      <c r="Q63" s="19"/>
      <c r="R63" s="19"/>
      <c r="S63" s="34"/>
      <c r="T63" s="18"/>
      <c r="U63" s="18"/>
      <c r="V63" s="18"/>
      <c r="W63" s="20"/>
    </row>
    <row r="64" spans="1:23" s="17" customFormat="1" ht="15.75">
      <c r="A64" s="17" t="s">
        <v>20</v>
      </c>
      <c r="D64" s="45"/>
      <c r="E64" s="7"/>
      <c r="F64" s="5"/>
      <c r="G64" s="30"/>
      <c r="H64" s="35"/>
      <c r="I64" s="19"/>
      <c r="J64" s="19"/>
      <c r="K64" s="37"/>
      <c r="L64" s="18" t="s">
        <v>47</v>
      </c>
      <c r="M64" s="19"/>
      <c r="N64" s="19"/>
      <c r="O64" s="34"/>
      <c r="P64" s="35"/>
      <c r="Q64" s="19"/>
      <c r="R64" s="19"/>
      <c r="S64" s="34"/>
      <c r="T64" s="18"/>
      <c r="U64" s="18"/>
      <c r="V64" s="18"/>
      <c r="W64" s="20"/>
    </row>
    <row r="65" spans="4:23" s="17" customFormat="1" ht="15.75">
      <c r="D65" s="45"/>
      <c r="E65" s="7"/>
      <c r="F65" s="5"/>
      <c r="G65" s="30"/>
      <c r="H65" s="35"/>
      <c r="I65" s="19"/>
      <c r="J65" s="19"/>
      <c r="K65" s="37"/>
      <c r="L65" s="18"/>
      <c r="M65" s="19"/>
      <c r="N65" s="19"/>
      <c r="O65" s="34"/>
      <c r="P65" s="35"/>
      <c r="Q65" s="19"/>
      <c r="R65" s="19"/>
      <c r="S65" s="34"/>
      <c r="T65" s="18"/>
      <c r="U65" s="18"/>
      <c r="V65" s="18"/>
      <c r="W65" s="20"/>
    </row>
    <row r="66" spans="1:23" s="17" customFormat="1" ht="15.75">
      <c r="A66" s="17" t="s">
        <v>21</v>
      </c>
      <c r="D66" s="45"/>
      <c r="E66" s="7"/>
      <c r="F66" s="5"/>
      <c r="G66" s="30"/>
      <c r="H66" s="35" t="s">
        <v>32</v>
      </c>
      <c r="I66" s="19"/>
      <c r="J66" s="19"/>
      <c r="K66" s="37"/>
      <c r="M66" s="19"/>
      <c r="N66" s="19"/>
      <c r="O66" s="34"/>
      <c r="P66" s="35" t="s">
        <v>29</v>
      </c>
      <c r="Q66" s="19"/>
      <c r="R66" s="19"/>
      <c r="S66" s="34"/>
      <c r="T66" s="18"/>
      <c r="U66" s="18"/>
      <c r="V66" s="18"/>
      <c r="W66" s="20"/>
    </row>
    <row r="67" spans="4:23" s="17" customFormat="1" ht="15.75">
      <c r="D67" s="45"/>
      <c r="E67" s="7"/>
      <c r="F67" s="5"/>
      <c r="G67" s="30"/>
      <c r="H67" s="35"/>
      <c r="I67" s="19"/>
      <c r="J67" s="19"/>
      <c r="K67" s="37"/>
      <c r="L67" s="18"/>
      <c r="M67" s="19"/>
      <c r="N67" s="19"/>
      <c r="O67" s="34"/>
      <c r="P67" s="35"/>
      <c r="Q67" s="19"/>
      <c r="R67" s="19"/>
      <c r="S67" s="34"/>
      <c r="T67" s="18"/>
      <c r="U67" s="18"/>
      <c r="V67" s="18"/>
      <c r="W67" s="20"/>
    </row>
    <row r="68" spans="1:23" s="22" customFormat="1" ht="31.5" customHeight="1">
      <c r="A68" s="175" t="s">
        <v>27</v>
      </c>
      <c r="B68" s="176"/>
      <c r="C68" s="176"/>
      <c r="D68" s="46">
        <v>20</v>
      </c>
      <c r="E68" s="42"/>
      <c r="F68" s="23"/>
      <c r="G68" s="32"/>
      <c r="H68" s="36">
        <v>40</v>
      </c>
      <c r="I68" s="23"/>
      <c r="J68" s="23"/>
      <c r="K68" s="38"/>
      <c r="L68" s="24">
        <v>40</v>
      </c>
      <c r="M68" s="23"/>
      <c r="N68" s="23"/>
      <c r="O68" s="32"/>
      <c r="P68" s="36">
        <v>0</v>
      </c>
      <c r="Q68" s="23"/>
      <c r="R68" s="23"/>
      <c r="S68" s="32"/>
      <c r="T68" s="25"/>
      <c r="U68" s="25"/>
      <c r="V68" s="25"/>
      <c r="W68" s="26"/>
    </row>
    <row r="69" spans="4:23" s="17" customFormat="1" ht="15.75">
      <c r="D69" s="45"/>
      <c r="E69" s="7"/>
      <c r="F69" s="5"/>
      <c r="G69" s="30"/>
      <c r="H69" s="35"/>
      <c r="I69" s="19"/>
      <c r="J69" s="19"/>
      <c r="K69" s="37"/>
      <c r="L69" s="18"/>
      <c r="M69" s="19"/>
      <c r="N69" s="19"/>
      <c r="O69" s="34"/>
      <c r="P69" s="35"/>
      <c r="Q69" s="19"/>
      <c r="R69" s="19"/>
      <c r="S69" s="34"/>
      <c r="T69" s="18"/>
      <c r="U69" s="18"/>
      <c r="V69" s="18"/>
      <c r="W69" s="20"/>
    </row>
    <row r="70" spans="1:23" s="17" customFormat="1" ht="15.75">
      <c r="A70" s="17" t="s">
        <v>53</v>
      </c>
      <c r="D70" s="40">
        <v>20</v>
      </c>
      <c r="E70" s="7"/>
      <c r="F70" s="5"/>
      <c r="G70" s="30"/>
      <c r="H70" s="40">
        <v>40</v>
      </c>
      <c r="I70" s="19"/>
      <c r="J70" s="19"/>
      <c r="K70" s="34"/>
      <c r="L70" s="40">
        <v>40</v>
      </c>
      <c r="M70" s="19"/>
      <c r="N70" s="19"/>
      <c r="O70" s="34"/>
      <c r="P70" s="36">
        <v>0</v>
      </c>
      <c r="Q70" s="19"/>
      <c r="R70" s="19"/>
      <c r="S70" s="34"/>
      <c r="T70" s="18"/>
      <c r="U70" s="18"/>
      <c r="V70" s="18"/>
      <c r="W70" s="20"/>
    </row>
    <row r="71" spans="4:23" s="17" customFormat="1" ht="15.75">
      <c r="D71" s="45"/>
      <c r="E71" s="7"/>
      <c r="F71" s="5"/>
      <c r="G71" s="30"/>
      <c r="H71" s="35"/>
      <c r="I71" s="19"/>
      <c r="J71" s="19"/>
      <c r="K71" s="37"/>
      <c r="L71" s="18"/>
      <c r="M71" s="19"/>
      <c r="N71" s="19"/>
      <c r="O71" s="34"/>
      <c r="P71" s="35"/>
      <c r="Q71" s="19"/>
      <c r="R71" s="19"/>
      <c r="S71" s="34"/>
      <c r="T71" s="18"/>
      <c r="U71" s="18"/>
      <c r="V71" s="18"/>
      <c r="W71" s="20"/>
    </row>
    <row r="72" spans="1:23" s="17" customFormat="1" ht="15.75">
      <c r="A72" s="17" t="s">
        <v>23</v>
      </c>
      <c r="D72" s="45"/>
      <c r="E72" s="7"/>
      <c r="F72" s="5"/>
      <c r="G72" s="30"/>
      <c r="H72" s="35" t="s">
        <v>60</v>
      </c>
      <c r="I72" s="19"/>
      <c r="J72" s="19"/>
      <c r="K72" s="37"/>
      <c r="L72" s="18"/>
      <c r="M72" s="19"/>
      <c r="N72" s="19"/>
      <c r="O72" s="34"/>
      <c r="P72" s="35"/>
      <c r="Q72" s="19"/>
      <c r="R72" s="19"/>
      <c r="S72" s="34"/>
      <c r="T72" s="18"/>
      <c r="U72" s="18"/>
      <c r="V72" s="18"/>
      <c r="W72" s="20"/>
    </row>
    <row r="73" spans="4:23" s="17" customFormat="1" ht="15.75">
      <c r="D73" s="45"/>
      <c r="E73" s="7"/>
      <c r="F73" s="5"/>
      <c r="G73" s="30"/>
      <c r="H73" s="35"/>
      <c r="I73" s="19"/>
      <c r="J73" s="19"/>
      <c r="K73" s="37"/>
      <c r="L73" s="18"/>
      <c r="M73" s="19"/>
      <c r="N73" s="19"/>
      <c r="O73" s="34"/>
      <c r="P73" s="35"/>
      <c r="Q73" s="19"/>
      <c r="R73" s="19"/>
      <c r="S73" s="34"/>
      <c r="T73" s="18"/>
      <c r="U73" s="18"/>
      <c r="V73" s="18"/>
      <c r="W73" s="20"/>
    </row>
    <row r="74" spans="1:23" s="17" customFormat="1" ht="15.75">
      <c r="A74" s="17" t="s">
        <v>24</v>
      </c>
      <c r="D74" s="45"/>
      <c r="E74" s="7"/>
      <c r="F74" s="5"/>
      <c r="G74" s="30"/>
      <c r="H74" s="35"/>
      <c r="I74" s="19"/>
      <c r="J74" s="19"/>
      <c r="K74" s="37"/>
      <c r="L74" s="18"/>
      <c r="M74" s="19"/>
      <c r="N74" s="19"/>
      <c r="O74" s="34"/>
      <c r="P74" s="35" t="s">
        <v>34</v>
      </c>
      <c r="Q74" s="19"/>
      <c r="R74" s="19"/>
      <c r="S74" s="34"/>
      <c r="T74" s="18"/>
      <c r="U74" s="18"/>
      <c r="V74" s="18"/>
      <c r="W74" s="20"/>
    </row>
    <row r="75" spans="4:23" s="17" customFormat="1" ht="15.75">
      <c r="D75" s="45"/>
      <c r="E75" s="7"/>
      <c r="F75" s="5"/>
      <c r="G75" s="30"/>
      <c r="H75" s="35"/>
      <c r="I75" s="19"/>
      <c r="J75" s="19"/>
      <c r="K75" s="37"/>
      <c r="L75" s="18"/>
      <c r="M75" s="19"/>
      <c r="N75" s="19"/>
      <c r="O75" s="34"/>
      <c r="P75" s="35"/>
      <c r="Q75" s="19"/>
      <c r="R75" s="19"/>
      <c r="S75" s="34"/>
      <c r="T75" s="18"/>
      <c r="U75" s="18"/>
      <c r="V75" s="18"/>
      <c r="W75" s="20"/>
    </row>
    <row r="76" spans="1:23" s="17" customFormat="1" ht="15.75">
      <c r="A76" s="17" t="s">
        <v>33</v>
      </c>
      <c r="D76" s="45"/>
      <c r="E76" s="7"/>
      <c r="F76" s="5"/>
      <c r="G76" s="30"/>
      <c r="H76" s="35"/>
      <c r="I76" s="19"/>
      <c r="J76" s="19"/>
      <c r="K76" s="37"/>
      <c r="L76" s="18" t="s">
        <v>49</v>
      </c>
      <c r="M76" s="19"/>
      <c r="N76" s="19"/>
      <c r="O76" s="34"/>
      <c r="P76" s="35"/>
      <c r="Q76" s="19"/>
      <c r="R76" s="19"/>
      <c r="S76" s="34"/>
      <c r="T76" s="18"/>
      <c r="U76" s="18"/>
      <c r="V76" s="18"/>
      <c r="W76" s="20"/>
    </row>
    <row r="77" spans="4:23" s="17" customFormat="1" ht="15.75">
      <c r="D77" s="45"/>
      <c r="E77" s="7"/>
      <c r="F77" s="5"/>
      <c r="G77" s="30"/>
      <c r="H77" s="35"/>
      <c r="I77" s="19"/>
      <c r="J77" s="19"/>
      <c r="K77" s="37"/>
      <c r="L77" s="18"/>
      <c r="M77" s="19"/>
      <c r="N77" s="19"/>
      <c r="O77" s="34"/>
      <c r="P77" s="35"/>
      <c r="Q77" s="19"/>
      <c r="R77" s="19"/>
      <c r="S77" s="34"/>
      <c r="T77" s="18"/>
      <c r="U77" s="18"/>
      <c r="V77" s="18"/>
      <c r="W77" s="20"/>
    </row>
    <row r="78" spans="1:23" s="17" customFormat="1" ht="15.75">
      <c r="A78" s="17" t="s">
        <v>25</v>
      </c>
      <c r="D78" s="45"/>
      <c r="E78" s="7"/>
      <c r="F78" s="5"/>
      <c r="G78" s="30"/>
      <c r="H78" s="35" t="s">
        <v>48</v>
      </c>
      <c r="I78" s="19"/>
      <c r="J78" s="19"/>
      <c r="K78" s="37"/>
      <c r="L78" s="18"/>
      <c r="M78" s="19"/>
      <c r="N78" s="19"/>
      <c r="O78" s="34"/>
      <c r="P78" s="35"/>
      <c r="Q78" s="19"/>
      <c r="R78" s="19"/>
      <c r="S78" s="34"/>
      <c r="T78" s="18"/>
      <c r="U78" s="18"/>
      <c r="V78" s="18"/>
      <c r="W78" s="20"/>
    </row>
    <row r="79" spans="4:23" s="17" customFormat="1" ht="15.75">
      <c r="D79" s="43"/>
      <c r="E79" s="7"/>
      <c r="F79" s="5"/>
      <c r="G79" s="30"/>
      <c r="H79" s="18"/>
      <c r="I79" s="19"/>
      <c r="J79" s="19"/>
      <c r="K79" s="34"/>
      <c r="L79" s="18"/>
      <c r="M79" s="19"/>
      <c r="N79" s="19"/>
      <c r="O79" s="34"/>
      <c r="P79" s="18"/>
      <c r="Q79" s="19"/>
      <c r="R79" s="19"/>
      <c r="S79" s="34"/>
      <c r="T79" s="18"/>
      <c r="U79" s="18"/>
      <c r="V79" s="18"/>
      <c r="W79" s="20"/>
    </row>
    <row r="80" spans="4:23" s="17" customFormat="1" ht="15.75">
      <c r="D80" s="43"/>
      <c r="E80" s="7"/>
      <c r="F80" s="5"/>
      <c r="G80" s="30"/>
      <c r="H80" s="18"/>
      <c r="I80" s="19"/>
      <c r="J80" s="19"/>
      <c r="K80" s="34"/>
      <c r="L80" s="18"/>
      <c r="M80" s="19"/>
      <c r="N80" s="19"/>
      <c r="O80" s="34"/>
      <c r="P80" s="18"/>
      <c r="Q80" s="19"/>
      <c r="R80" s="19"/>
      <c r="S80" s="34"/>
      <c r="T80" s="18"/>
      <c r="U80" s="18"/>
      <c r="V80" s="18"/>
      <c r="W80" s="20"/>
    </row>
  </sheetData>
  <sheetProtection/>
  <mergeCells count="22">
    <mergeCell ref="A68:C68"/>
    <mergeCell ref="D62:F62"/>
    <mergeCell ref="D60:F60"/>
    <mergeCell ref="A44:C44"/>
    <mergeCell ref="L3:O3"/>
    <mergeCell ref="P3:S3"/>
    <mergeCell ref="A2:W2"/>
    <mergeCell ref="T3:W3"/>
    <mergeCell ref="A18:C18"/>
    <mergeCell ref="D3:G3"/>
    <mergeCell ref="L23:O23"/>
    <mergeCell ref="P23:S23"/>
    <mergeCell ref="D23:G23"/>
    <mergeCell ref="H23:K23"/>
    <mergeCell ref="A1:W1"/>
    <mergeCell ref="A51:C51"/>
    <mergeCell ref="A56:C56"/>
    <mergeCell ref="A27:E27"/>
    <mergeCell ref="A6:E6"/>
    <mergeCell ref="T23:W23"/>
    <mergeCell ref="A22:W22"/>
    <mergeCell ref="H3:K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41"/>
  <headerFooter alignWithMargins="0">
    <oddFooter>&amp;C&amp;F</oddFooter>
  </headerFooter>
  <rowBreaks count="1" manualBreakCount="1">
    <brk id="21" max="23" man="1"/>
  </rowBreaks>
  <legacyDrawing r:id="rId3"/>
  <oleObjects>
    <oleObject progId="Word.Document.8" shapeId="11325065" r:id="rId1"/>
    <oleObject progId="Word.Document.8" shapeId="1132701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7">
      <selection activeCell="F42" sqref="F42"/>
    </sheetView>
  </sheetViews>
  <sheetFormatPr defaultColWidth="8.875" defaultRowHeight="15.75"/>
  <cols>
    <col min="1" max="2" width="2.875" style="0" customWidth="1"/>
    <col min="3" max="3" width="28.125" style="0" customWidth="1"/>
    <col min="4" max="4" width="11.625" style="0" customWidth="1"/>
    <col min="5" max="5" width="13.375" style="0" customWidth="1"/>
    <col min="6" max="6" width="9.875" style="0" customWidth="1"/>
    <col min="7" max="7" width="1.625" style="0" customWidth="1"/>
  </cols>
  <sheetData>
    <row r="1" spans="1:7" ht="20.25">
      <c r="A1" s="157" t="s">
        <v>55</v>
      </c>
      <c r="B1" s="158"/>
      <c r="C1" s="158"/>
      <c r="D1" s="158"/>
      <c r="E1" s="158"/>
      <c r="F1" s="158"/>
      <c r="G1" s="158"/>
    </row>
    <row r="2" spans="1:7" ht="15.75">
      <c r="A2" s="183"/>
      <c r="B2" s="184"/>
      <c r="C2" s="184"/>
      <c r="D2" s="184"/>
      <c r="E2" s="184"/>
      <c r="F2" s="184"/>
      <c r="G2" s="184"/>
    </row>
    <row r="3" spans="1:7" ht="87" customHeight="1" thickBot="1">
      <c r="A3" s="185"/>
      <c r="B3" s="185"/>
      <c r="C3" s="185"/>
      <c r="D3" s="185"/>
      <c r="E3" s="185"/>
      <c r="F3" s="185"/>
      <c r="G3" s="185"/>
    </row>
    <row r="4" spans="1:7" ht="17.25" thickBot="1" thickTop="1">
      <c r="A4" s="2"/>
      <c r="B4" s="2"/>
      <c r="C4" s="2"/>
      <c r="D4" s="154" t="s">
        <v>4</v>
      </c>
      <c r="E4" s="186"/>
      <c r="F4" s="186"/>
      <c r="G4" s="187"/>
    </row>
    <row r="5" spans="1:7" ht="33" thickBot="1" thickTop="1">
      <c r="A5" s="98"/>
      <c r="B5" s="98"/>
      <c r="C5" s="98"/>
      <c r="D5" s="47" t="s">
        <v>31</v>
      </c>
      <c r="E5" s="48" t="s">
        <v>42</v>
      </c>
      <c r="F5" s="49" t="s">
        <v>43</v>
      </c>
      <c r="G5" s="50"/>
    </row>
    <row r="6" spans="1:7" ht="16.5" thickTop="1">
      <c r="A6" s="99"/>
      <c r="B6" s="99"/>
      <c r="C6" s="99"/>
      <c r="D6" s="51"/>
      <c r="E6" s="100"/>
      <c r="F6" s="101"/>
      <c r="G6" s="53"/>
    </row>
    <row r="7" spans="1:7" ht="15.75">
      <c r="A7" s="165" t="s">
        <v>1</v>
      </c>
      <c r="B7" s="166"/>
      <c r="C7" s="166"/>
      <c r="D7" s="166"/>
      <c r="E7" s="166"/>
      <c r="F7" s="101"/>
      <c r="G7" s="53"/>
    </row>
    <row r="8" spans="1:7" ht="15.75">
      <c r="A8" s="99"/>
      <c r="B8" s="99"/>
      <c r="C8" s="99"/>
      <c r="D8" s="51"/>
      <c r="E8" s="103"/>
      <c r="F8" s="101"/>
      <c r="G8" s="53"/>
    </row>
    <row r="9" spans="1:7" ht="15.75">
      <c r="A9" s="99"/>
      <c r="B9" s="99"/>
      <c r="C9" s="99"/>
      <c r="D9" s="51"/>
      <c r="E9" s="101"/>
      <c r="F9" s="101"/>
      <c r="G9" s="53"/>
    </row>
    <row r="10" spans="1:7" ht="15.75">
      <c r="A10" s="55"/>
      <c r="B10" s="99"/>
      <c r="C10" s="99"/>
      <c r="D10" s="51"/>
      <c r="E10" s="101"/>
      <c r="F10" s="101"/>
      <c r="G10" s="53"/>
    </row>
    <row r="11" spans="1:7" ht="15.75">
      <c r="A11" s="55" t="s">
        <v>54</v>
      </c>
      <c r="B11" s="99"/>
      <c r="C11" s="99"/>
      <c r="D11" s="56">
        <f>'Budget 2010-2011'!D10</f>
        <v>18000</v>
      </c>
      <c r="E11" s="57">
        <f>'Budget 2010-2011'!E10</f>
        <v>16560</v>
      </c>
      <c r="F11" s="58">
        <f>'Budget 2010-2011'!F10</f>
        <v>27500</v>
      </c>
      <c r="G11" s="59"/>
    </row>
    <row r="12" spans="1:7" ht="15.75">
      <c r="A12" s="55"/>
      <c r="B12" s="99"/>
      <c r="C12" s="99"/>
      <c r="D12" s="51"/>
      <c r="E12" s="101"/>
      <c r="F12" s="101"/>
      <c r="G12" s="59"/>
    </row>
    <row r="13" spans="1:7" ht="15.75">
      <c r="A13" s="1"/>
      <c r="B13" s="1"/>
      <c r="C13" s="1"/>
      <c r="D13" s="51"/>
      <c r="E13" s="6"/>
      <c r="F13" s="6"/>
      <c r="G13" s="53"/>
    </row>
    <row r="14" spans="1:7" ht="15.75">
      <c r="A14" s="55" t="s">
        <v>2</v>
      </c>
      <c r="B14" s="105"/>
      <c r="C14" s="106"/>
      <c r="D14" s="8">
        <f>'Gen Aff'!D16</f>
        <v>0</v>
      </c>
      <c r="E14" s="62">
        <f>SUM(E15:E17)</f>
        <v>4538.74</v>
      </c>
      <c r="F14" s="62">
        <f>SUM(F15:F17)</f>
        <v>0</v>
      </c>
      <c r="G14" s="63"/>
    </row>
    <row r="15" spans="1:7" ht="15.75">
      <c r="A15" s="99"/>
      <c r="B15" s="99"/>
      <c r="C15" s="99" t="s">
        <v>38</v>
      </c>
      <c r="D15" s="51"/>
      <c r="E15" s="57">
        <f>'Budget 2010-2011'!E14</f>
        <v>0</v>
      </c>
      <c r="F15" s="101" t="str">
        <f>'Budget 2010-2011'!F14</f>
        <v>pm</v>
      </c>
      <c r="G15" s="53"/>
    </row>
    <row r="16" spans="1:7" ht="15.75">
      <c r="A16" s="99"/>
      <c r="B16" s="107"/>
      <c r="C16" s="99" t="s">
        <v>40</v>
      </c>
      <c r="D16" s="39"/>
      <c r="E16" s="103"/>
      <c r="F16" s="101"/>
      <c r="G16" s="59"/>
    </row>
    <row r="17" spans="1:7" ht="16.5" thickBot="1">
      <c r="A17" s="99"/>
      <c r="B17" s="99"/>
      <c r="C17" s="99" t="s">
        <v>30</v>
      </c>
      <c r="D17" s="51"/>
      <c r="E17" s="65">
        <f>'Budget 2010-2011'!E16</f>
        <v>4538.74</v>
      </c>
      <c r="F17" s="101" t="str">
        <f>'Budget 2010-2011'!F16</f>
        <v>pm</v>
      </c>
      <c r="G17" s="53"/>
    </row>
    <row r="18" spans="1:7" ht="16.5" thickBot="1">
      <c r="A18" s="170" t="s">
        <v>3</v>
      </c>
      <c r="B18" s="171"/>
      <c r="C18" s="172"/>
      <c r="D18" s="66">
        <f>SUM(D11,D14)</f>
        <v>18000</v>
      </c>
      <c r="E18" s="66">
        <f>SUM(E11,E14)</f>
        <v>21098.739999999998</v>
      </c>
      <c r="F18" s="67">
        <f>SUM(F11:F17)</f>
        <v>27500</v>
      </c>
      <c r="G18" s="68"/>
    </row>
    <row r="19" spans="1:7" ht="15.75">
      <c r="A19" s="99"/>
      <c r="B19" s="99"/>
      <c r="C19" s="99"/>
      <c r="D19" s="69"/>
      <c r="E19" s="101"/>
      <c r="F19" s="101"/>
      <c r="G19" s="70"/>
    </row>
    <row r="20" spans="1:7" ht="15.75">
      <c r="A20" s="99"/>
      <c r="B20" s="99"/>
      <c r="C20" s="99"/>
      <c r="D20" s="62"/>
      <c r="E20" s="101"/>
      <c r="F20" s="101" t="s">
        <v>17</v>
      </c>
      <c r="G20" s="30"/>
    </row>
    <row r="21" spans="1:7" ht="15.75">
      <c r="A21" s="99"/>
      <c r="B21" s="99"/>
      <c r="C21" s="99"/>
      <c r="D21" s="62"/>
      <c r="E21" s="101"/>
      <c r="F21" s="101"/>
      <c r="G21" s="30"/>
    </row>
    <row r="22" spans="1:7" ht="16.5" thickBot="1">
      <c r="A22" s="169"/>
      <c r="B22" s="169"/>
      <c r="C22" s="169"/>
      <c r="D22" s="169"/>
      <c r="E22" s="169"/>
      <c r="F22" s="169"/>
      <c r="G22" s="169"/>
    </row>
    <row r="23" spans="1:7" ht="17.25" thickBot="1" thickTop="1">
      <c r="A23" s="99"/>
      <c r="B23" s="99"/>
      <c r="C23" s="99"/>
      <c r="D23" s="154" t="s">
        <v>4</v>
      </c>
      <c r="E23" s="155"/>
      <c r="F23" s="155"/>
      <c r="G23" s="156"/>
    </row>
    <row r="24" spans="1:7" ht="33" thickBot="1" thickTop="1">
      <c r="A24" s="54"/>
      <c r="B24" s="102"/>
      <c r="C24" s="102"/>
      <c r="D24" s="47" t="s">
        <v>31</v>
      </c>
      <c r="E24" s="48" t="s">
        <v>42</v>
      </c>
      <c r="F24" s="49" t="s">
        <v>43</v>
      </c>
      <c r="G24" s="71"/>
    </row>
    <row r="25" spans="1:7" ht="16.5" thickTop="1">
      <c r="A25" s="54"/>
      <c r="B25" s="2"/>
      <c r="C25" s="2"/>
      <c r="D25" s="72"/>
      <c r="E25" s="73"/>
      <c r="F25" s="3"/>
      <c r="G25" s="53"/>
    </row>
    <row r="26" spans="1:7" ht="15.75">
      <c r="A26" s="54"/>
      <c r="B26" s="2"/>
      <c r="C26" s="2"/>
      <c r="D26" s="72"/>
      <c r="E26" s="73"/>
      <c r="F26" s="3"/>
      <c r="G26" s="53"/>
    </row>
    <row r="27" spans="1:7" ht="15.75">
      <c r="A27" s="165" t="s">
        <v>8</v>
      </c>
      <c r="B27" s="184"/>
      <c r="C27" s="184"/>
      <c r="D27" s="184"/>
      <c r="E27" s="184"/>
      <c r="F27" s="3"/>
      <c r="G27" s="53"/>
    </row>
    <row r="28" spans="2:7" ht="15.75">
      <c r="B28" s="74"/>
      <c r="D28" s="51"/>
      <c r="E28" s="3"/>
      <c r="F28" s="3"/>
      <c r="G28" s="53"/>
    </row>
    <row r="29" spans="1:7" ht="15.75">
      <c r="A29" s="55" t="s">
        <v>9</v>
      </c>
      <c r="D29" s="51">
        <f>'Budget 2010-2011'!D29</f>
        <v>0</v>
      </c>
      <c r="E29" s="3">
        <f>'Budget 2010-2011'!E29</f>
        <v>0</v>
      </c>
      <c r="F29" s="58">
        <f>'Budget 2010-2011'!F29</f>
        <v>0</v>
      </c>
      <c r="G29" s="59"/>
    </row>
    <row r="30" spans="4:7" ht="15.75">
      <c r="D30" s="51"/>
      <c r="E30" s="5"/>
      <c r="F30" s="3"/>
      <c r="G30" s="59"/>
    </row>
    <row r="31" spans="1:7" ht="15.75">
      <c r="A31" s="55" t="s">
        <v>10</v>
      </c>
      <c r="B31" s="75"/>
      <c r="C31" s="1"/>
      <c r="D31" s="51">
        <f>'Budget 2010-2011'!D31</f>
        <v>1500</v>
      </c>
      <c r="E31" s="65">
        <f>'Budget 2010-2011'!E31</f>
        <v>560.55</v>
      </c>
      <c r="F31" s="58">
        <f>'Budget 2010-2011'!F31</f>
        <v>750</v>
      </c>
      <c r="G31" s="59"/>
    </row>
    <row r="32" spans="1:7" ht="15.75">
      <c r="A32" s="55"/>
      <c r="B32" s="75"/>
      <c r="C32" s="1"/>
      <c r="D32" s="51"/>
      <c r="E32" s="7"/>
      <c r="F32" s="3"/>
      <c r="G32" s="53"/>
    </row>
    <row r="33" spans="1:7" ht="15.75">
      <c r="A33" s="55" t="s">
        <v>11</v>
      </c>
      <c r="B33" s="1"/>
      <c r="C33" s="1"/>
      <c r="D33" s="51">
        <f>'Budget 2010-2011'!D33</f>
        <v>0</v>
      </c>
      <c r="E33" s="65">
        <f>'Budget 2010-2011'!E33</f>
        <v>0</v>
      </c>
      <c r="F33" s="4">
        <f>'Budget 2010-2011'!F33</f>
        <v>0</v>
      </c>
      <c r="G33" s="53"/>
    </row>
    <row r="34" spans="2:7" ht="15.75">
      <c r="B34" s="76"/>
      <c r="C34" s="77"/>
      <c r="D34" s="51"/>
      <c r="E34" s="5"/>
      <c r="F34" s="3"/>
      <c r="G34" s="59"/>
    </row>
    <row r="35" spans="1:7" ht="15.75">
      <c r="A35" s="55" t="s">
        <v>12</v>
      </c>
      <c r="D35" s="8">
        <f>SUM(D36:D38)</f>
        <v>19249</v>
      </c>
      <c r="E35" s="78">
        <f>SUM(E36:E38)</f>
        <v>18747.87</v>
      </c>
      <c r="F35" s="18">
        <f>SUM(F36:F38)</f>
        <v>20296.69</v>
      </c>
      <c r="G35" s="63"/>
    </row>
    <row r="36" spans="1:7" ht="15.75">
      <c r="A36" s="55"/>
      <c r="C36" t="s">
        <v>39</v>
      </c>
      <c r="D36" s="79">
        <f>'Budget 2010-2011'!D36</f>
        <v>19249</v>
      </c>
      <c r="E36" s="80">
        <f>'Budget 2010-2011'!E36</f>
        <v>18747.87</v>
      </c>
      <c r="F36" s="3">
        <f>'Budget 2010-2011'!F36</f>
        <v>20296.69</v>
      </c>
      <c r="G36" s="59"/>
    </row>
    <row r="37" spans="1:7" ht="15.75">
      <c r="A37" s="55"/>
      <c r="C37" t="s">
        <v>36</v>
      </c>
      <c r="D37" s="81"/>
      <c r="E37" s="4"/>
      <c r="F37" s="3"/>
      <c r="G37" s="63"/>
    </row>
    <row r="38" spans="1:7" ht="15.75">
      <c r="A38" s="55"/>
      <c r="C38" t="s">
        <v>37</v>
      </c>
      <c r="D38" s="81"/>
      <c r="E38" s="4"/>
      <c r="F38" s="3"/>
      <c r="G38" s="63"/>
    </row>
    <row r="39" spans="4:7" ht="15.75">
      <c r="D39" s="81"/>
      <c r="E39" s="4"/>
      <c r="F39" s="4"/>
      <c r="G39" s="63"/>
    </row>
    <row r="40" spans="1:7" ht="15.75">
      <c r="A40" s="55" t="s">
        <v>13</v>
      </c>
      <c r="D40" s="8">
        <f>'Budget 2010-2011'!D40</f>
        <v>1500</v>
      </c>
      <c r="E40" s="80">
        <f>'Budget 2010-2011'!E40</f>
        <v>1279.7</v>
      </c>
      <c r="F40" s="58">
        <f>'Budget 2010-2011'!F40</f>
        <v>4994.4</v>
      </c>
      <c r="G40" s="59"/>
    </row>
    <row r="41" spans="4:7" ht="15.75">
      <c r="D41" s="81"/>
      <c r="E41" s="4"/>
      <c r="F41" s="4"/>
      <c r="G41" s="63"/>
    </row>
    <row r="42" spans="1:7" ht="15.75">
      <c r="A42" s="82" t="s">
        <v>14</v>
      </c>
      <c r="D42" s="8">
        <f>'Budget 2010-2011'!D42</f>
        <v>500</v>
      </c>
      <c r="E42" s="80">
        <f>'Budget 2010-2011'!E42</f>
        <v>493.68</v>
      </c>
      <c r="F42" s="58">
        <f>'Budget 2010-2011'!F42</f>
        <v>500</v>
      </c>
      <c r="G42" s="59"/>
    </row>
    <row r="43" spans="1:7" ht="15.75">
      <c r="A43" s="55"/>
      <c r="D43" s="81"/>
      <c r="E43" s="4"/>
      <c r="F43" s="4"/>
      <c r="G43" s="63"/>
    </row>
    <row r="44" spans="1:7" ht="15.75">
      <c r="A44" s="180" t="s">
        <v>15</v>
      </c>
      <c r="B44" s="188"/>
      <c r="C44" s="189"/>
      <c r="D44" s="8">
        <f>'Budget 2010-2011'!D44</f>
        <v>1500</v>
      </c>
      <c r="E44" s="80">
        <f>'Budget 2010-2011'!E44</f>
        <v>1371.95</v>
      </c>
      <c r="F44" s="85">
        <f>'Budget 2010-2011'!F44</f>
        <v>1800</v>
      </c>
      <c r="G44" s="59"/>
    </row>
    <row r="45" spans="1:7" ht="15.75">
      <c r="A45" s="83"/>
      <c r="B45" s="84"/>
      <c r="C45" s="152"/>
      <c r="D45" s="8"/>
      <c r="E45" s="80"/>
      <c r="F45" s="85"/>
      <c r="G45" s="59"/>
    </row>
    <row r="46" spans="1:7" ht="15.75" customHeight="1">
      <c r="A46" s="180" t="s">
        <v>52</v>
      </c>
      <c r="B46" s="193"/>
      <c r="C46" s="194"/>
      <c r="D46" s="8">
        <f>'Budget 2010-2011'!D46</f>
        <v>0</v>
      </c>
      <c r="E46" s="80">
        <f>'Budget 2010-2011'!E46</f>
        <v>0</v>
      </c>
      <c r="F46" s="85">
        <f>'Budget 2010-2011'!F46</f>
        <v>1000</v>
      </c>
      <c r="G46" s="59"/>
    </row>
    <row r="47" spans="1:7" ht="15.75">
      <c r="A47" s="55"/>
      <c r="D47" s="81"/>
      <c r="E47" s="4"/>
      <c r="F47" s="4"/>
      <c r="G47" s="63"/>
    </row>
    <row r="48" spans="1:7" ht="15.75">
      <c r="A48" s="55" t="s">
        <v>59</v>
      </c>
      <c r="D48" s="81">
        <f>'Budget 2010-2011'!D48</f>
        <v>0</v>
      </c>
      <c r="E48" s="4">
        <f>'Budget 2010-2011'!E48</f>
        <v>0</v>
      </c>
      <c r="F48" s="4">
        <f>'Budget 2010-2011'!F48</f>
        <v>4500</v>
      </c>
      <c r="G48" s="63"/>
    </row>
    <row r="49" spans="1:7" ht="16.5" thickBot="1">
      <c r="A49" s="64"/>
      <c r="B49" s="86"/>
      <c r="D49" s="39"/>
      <c r="E49" s="5"/>
      <c r="F49" s="3"/>
      <c r="G49" s="53"/>
    </row>
    <row r="50" spans="1:7" ht="17.25" thickBot="1" thickTop="1">
      <c r="A50" s="160" t="s">
        <v>16</v>
      </c>
      <c r="B50" s="190"/>
      <c r="C50" s="191"/>
      <c r="D50" s="87">
        <f>SUM(D29,D31,D33,D35,D40,D42,D44)</f>
        <v>24249</v>
      </c>
      <c r="E50" s="87">
        <f>SUM(E29,E31,E33,E35,E40,E42,E44)</f>
        <v>22453.75</v>
      </c>
      <c r="F50" s="87">
        <f>SUM(F29,F31,F33,F35,F40,F42,F44,F46,F48)</f>
        <v>33841.09</v>
      </c>
      <c r="G50" s="88"/>
    </row>
    <row r="51" spans="4:7" ht="16.5" thickTop="1">
      <c r="D51" s="51"/>
      <c r="E51" s="5"/>
      <c r="F51" s="3"/>
      <c r="G51" s="53"/>
    </row>
    <row r="52" spans="1:7" ht="15.75">
      <c r="A52" s="89"/>
      <c r="D52" s="51"/>
      <c r="E52" s="5"/>
      <c r="F52" s="3"/>
      <c r="G52" s="53"/>
    </row>
    <row r="53" spans="1:7" ht="15.75">
      <c r="A53" s="90" t="s">
        <v>35</v>
      </c>
      <c r="B53" s="90"/>
      <c r="C53" s="90"/>
      <c r="D53" s="56">
        <f>D18-D50</f>
        <v>-6249</v>
      </c>
      <c r="E53" s="91">
        <f>E18-E50</f>
        <v>-1355.010000000002</v>
      </c>
      <c r="F53" s="91">
        <f>F18-F50</f>
        <v>-6341.0899999999965</v>
      </c>
      <c r="G53" s="53"/>
    </row>
    <row r="54" spans="1:7" ht="16.5" thickBot="1">
      <c r="A54" s="92"/>
      <c r="D54" s="51"/>
      <c r="E54" s="3"/>
      <c r="F54" s="3"/>
      <c r="G54" s="53"/>
    </row>
    <row r="55" spans="1:7" ht="17.25" thickBot="1" thickTop="1">
      <c r="A55" s="192" t="s">
        <v>0</v>
      </c>
      <c r="B55" s="190"/>
      <c r="C55" s="190"/>
      <c r="D55" s="93">
        <f>SUM(D50:D53)</f>
        <v>18000</v>
      </c>
      <c r="E55" s="94">
        <f>SUM(E50:E53)</f>
        <v>21098.739999999998</v>
      </c>
      <c r="F55" s="94">
        <f>SUM(F50:F53)</f>
        <v>27500</v>
      </c>
      <c r="G55" s="95"/>
    </row>
    <row r="56" ht="16.5" thickTop="1"/>
  </sheetData>
  <sheetProtection/>
  <mergeCells count="13">
    <mergeCell ref="A50:C50"/>
    <mergeCell ref="A55:C55"/>
    <mergeCell ref="A46:C46"/>
    <mergeCell ref="A7:E7"/>
    <mergeCell ref="A18:C18"/>
    <mergeCell ref="A22:G22"/>
    <mergeCell ref="D23:G23"/>
    <mergeCell ref="A1:G1"/>
    <mergeCell ref="A2:G2"/>
    <mergeCell ref="A3:G3"/>
    <mergeCell ref="D4:G4"/>
    <mergeCell ref="A27:E27"/>
    <mergeCell ref="A44:C4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8">
      <selection activeCell="E38" sqref="E38"/>
    </sheetView>
  </sheetViews>
  <sheetFormatPr defaultColWidth="8.875" defaultRowHeight="15.75"/>
  <cols>
    <col min="1" max="2" width="2.875" style="0" customWidth="1"/>
    <col min="3" max="3" width="25.625" style="0" customWidth="1"/>
    <col min="4" max="4" width="11.625" style="0" customWidth="1"/>
    <col min="5" max="5" width="14.50390625" style="0" customWidth="1"/>
    <col min="6" max="6" width="9.875" style="0" customWidth="1"/>
    <col min="7" max="7" width="2.375" style="0" customWidth="1"/>
  </cols>
  <sheetData>
    <row r="1" spans="1:7" ht="20.25">
      <c r="A1" s="157" t="s">
        <v>56</v>
      </c>
      <c r="B1" s="158"/>
      <c r="C1" s="158"/>
      <c r="D1" s="158"/>
      <c r="E1" s="158"/>
      <c r="F1" s="158"/>
      <c r="G1" s="158"/>
    </row>
    <row r="2" spans="1:7" ht="15.75">
      <c r="A2" s="183"/>
      <c r="B2" s="184"/>
      <c r="C2" s="184"/>
      <c r="D2" s="184"/>
      <c r="E2" s="184"/>
      <c r="F2" s="184"/>
      <c r="G2" s="184"/>
    </row>
    <row r="3" spans="1:7" ht="87" customHeight="1" thickBot="1">
      <c r="A3" s="185"/>
      <c r="B3" s="185"/>
      <c r="C3" s="185"/>
      <c r="D3" s="185"/>
      <c r="E3" s="185"/>
      <c r="F3" s="185"/>
      <c r="G3" s="185"/>
    </row>
    <row r="4" spans="1:7" ht="17.25" thickBot="1" thickTop="1">
      <c r="A4" s="2"/>
      <c r="B4" s="2"/>
      <c r="C4" s="2"/>
      <c r="D4" s="154" t="s">
        <v>5</v>
      </c>
      <c r="E4" s="186"/>
      <c r="F4" s="186"/>
      <c r="G4" s="187"/>
    </row>
    <row r="5" spans="1:7" ht="33" thickBot="1" thickTop="1">
      <c r="A5" s="98"/>
      <c r="B5" s="98"/>
      <c r="C5" s="98"/>
      <c r="D5" s="47" t="s">
        <v>31</v>
      </c>
      <c r="E5" s="48" t="s">
        <v>42</v>
      </c>
      <c r="F5" s="49" t="s">
        <v>43</v>
      </c>
      <c r="G5" s="50"/>
    </row>
    <row r="6" spans="1:7" ht="16.5" thickTop="1">
      <c r="A6" s="99"/>
      <c r="B6" s="99"/>
      <c r="C6" s="99"/>
      <c r="D6" s="51"/>
      <c r="E6" s="100"/>
      <c r="F6" s="101"/>
      <c r="G6" s="53"/>
    </row>
    <row r="7" spans="1:7" ht="15.75">
      <c r="A7" s="165" t="s">
        <v>1</v>
      </c>
      <c r="B7" s="166"/>
      <c r="C7" s="166"/>
      <c r="D7" s="166"/>
      <c r="E7" s="166"/>
      <c r="F7" s="101"/>
      <c r="G7" s="53"/>
    </row>
    <row r="8" spans="1:7" ht="15.75">
      <c r="A8" s="99"/>
      <c r="B8" s="99"/>
      <c r="C8" s="99"/>
      <c r="D8" s="51"/>
      <c r="E8" s="103"/>
      <c r="F8" s="101"/>
      <c r="G8" s="53"/>
    </row>
    <row r="9" spans="1:7" ht="15.75">
      <c r="A9" s="99"/>
      <c r="B9" s="99"/>
      <c r="C9" s="99"/>
      <c r="D9" s="51"/>
      <c r="E9" s="101"/>
      <c r="F9" s="101"/>
      <c r="G9" s="53"/>
    </row>
    <row r="10" spans="1:7" ht="15.75">
      <c r="A10" s="55"/>
      <c r="B10" s="99"/>
      <c r="C10" s="99"/>
      <c r="D10" s="51"/>
      <c r="E10" s="101"/>
      <c r="F10" s="101"/>
      <c r="G10" s="53"/>
    </row>
    <row r="11" spans="1:7" ht="15.75">
      <c r="A11" s="55" t="s">
        <v>54</v>
      </c>
      <c r="B11" s="99"/>
      <c r="C11" s="99"/>
      <c r="D11" s="8">
        <f>'Budget 2010-2011'!H10</f>
        <v>515316</v>
      </c>
      <c r="E11" s="104">
        <f>'Budget 2010-2011'!I10</f>
        <v>491075.83</v>
      </c>
      <c r="F11" s="9">
        <f>'Budget 2010-2011'!J10</f>
        <v>652666.1</v>
      </c>
      <c r="G11" s="59"/>
    </row>
    <row r="12" spans="1:7" ht="15.75">
      <c r="A12" s="55"/>
      <c r="B12" s="99"/>
      <c r="C12" s="99"/>
      <c r="D12" s="51"/>
      <c r="E12" s="101"/>
      <c r="F12" s="101"/>
      <c r="G12" s="59"/>
    </row>
    <row r="13" spans="1:7" ht="15.75">
      <c r="A13" s="1"/>
      <c r="B13" s="1"/>
      <c r="C13" s="1"/>
      <c r="D13" s="51"/>
      <c r="E13" s="6"/>
      <c r="F13" s="6"/>
      <c r="G13" s="53"/>
    </row>
    <row r="14" spans="1:7" ht="15.75">
      <c r="A14" s="55" t="s">
        <v>2</v>
      </c>
      <c r="B14" s="105"/>
      <c r="C14" s="106"/>
      <c r="D14" s="8">
        <f>SUM(D15:D17)</f>
        <v>0</v>
      </c>
      <c r="E14" s="103">
        <v>0</v>
      </c>
      <c r="F14" s="101">
        <f>IF(D14="pm","/",(E14-D14)*-1)</f>
        <v>0</v>
      </c>
      <c r="G14" s="59"/>
    </row>
    <row r="15" spans="1:7" ht="15.75">
      <c r="A15" s="99"/>
      <c r="B15" s="99"/>
      <c r="C15" s="99" t="s">
        <v>38</v>
      </c>
      <c r="D15" s="51"/>
      <c r="E15" s="101"/>
      <c r="F15" s="101"/>
      <c r="G15" s="53"/>
    </row>
    <row r="16" spans="1:7" ht="15.75">
      <c r="A16" s="99"/>
      <c r="B16" s="107"/>
      <c r="C16" s="99" t="s">
        <v>40</v>
      </c>
      <c r="D16" s="51"/>
      <c r="E16" s="103"/>
      <c r="F16" s="101"/>
      <c r="G16" s="53"/>
    </row>
    <row r="17" spans="1:7" ht="16.5" thickBot="1">
      <c r="A17" s="99"/>
      <c r="B17" s="99"/>
      <c r="C17" s="99" t="s">
        <v>30</v>
      </c>
      <c r="D17" s="51"/>
      <c r="E17" s="101"/>
      <c r="F17" s="101"/>
      <c r="G17" s="53"/>
    </row>
    <row r="18" spans="1:7" ht="16.5" thickBot="1">
      <c r="A18" s="170" t="s">
        <v>3</v>
      </c>
      <c r="B18" s="171"/>
      <c r="C18" s="172"/>
      <c r="D18" s="66">
        <f>SUM(D11:D17)</f>
        <v>515316</v>
      </c>
      <c r="E18" s="67">
        <f>SUM(E11:E17)</f>
        <v>491075.83</v>
      </c>
      <c r="F18" s="67">
        <f>SUM(F11:F17)</f>
        <v>652666.1</v>
      </c>
      <c r="G18" s="68"/>
    </row>
    <row r="19" spans="1:7" ht="15.75">
      <c r="A19" s="99"/>
      <c r="B19" s="99"/>
      <c r="C19" s="99"/>
      <c r="D19" s="69"/>
      <c r="E19" s="101"/>
      <c r="F19" s="101"/>
      <c r="G19" s="70"/>
    </row>
    <row r="20" spans="1:7" ht="15.75">
      <c r="A20" s="99"/>
      <c r="B20" s="99"/>
      <c r="C20" s="99"/>
      <c r="D20" s="62"/>
      <c r="E20" s="101"/>
      <c r="F20" s="101" t="s">
        <v>17</v>
      </c>
      <c r="G20" s="30"/>
    </row>
    <row r="21" spans="1:7" ht="15.75">
      <c r="A21" s="99"/>
      <c r="B21" s="99"/>
      <c r="C21" s="99"/>
      <c r="D21" s="62"/>
      <c r="E21" s="101"/>
      <c r="F21" s="101"/>
      <c r="G21" s="30"/>
    </row>
    <row r="22" spans="1:7" ht="16.5" thickBot="1">
      <c r="A22" s="169"/>
      <c r="B22" s="169"/>
      <c r="C22" s="169"/>
      <c r="D22" s="169"/>
      <c r="E22" s="169"/>
      <c r="F22" s="169"/>
      <c r="G22" s="169"/>
    </row>
    <row r="23" spans="1:7" ht="17.25" thickBot="1" thickTop="1">
      <c r="A23" s="99"/>
      <c r="B23" s="99"/>
      <c r="C23" s="99"/>
      <c r="D23" s="154" t="s">
        <v>5</v>
      </c>
      <c r="E23" s="155"/>
      <c r="F23" s="155"/>
      <c r="G23" s="156"/>
    </row>
    <row r="24" spans="1:7" ht="33" thickBot="1" thickTop="1">
      <c r="A24" s="54"/>
      <c r="B24" s="102"/>
      <c r="C24" s="102"/>
      <c r="D24" s="47" t="s">
        <v>31</v>
      </c>
      <c r="E24" s="48" t="s">
        <v>42</v>
      </c>
      <c r="F24" s="49" t="s">
        <v>43</v>
      </c>
      <c r="G24" s="71"/>
    </row>
    <row r="25" spans="1:7" ht="16.5" thickTop="1">
      <c r="A25" s="54"/>
      <c r="B25" s="2"/>
      <c r="C25" s="2"/>
      <c r="D25" s="72"/>
      <c r="E25" s="73"/>
      <c r="F25" s="3"/>
      <c r="G25" s="53"/>
    </row>
    <row r="26" spans="1:7" ht="15.75">
      <c r="A26" s="54"/>
      <c r="B26" s="2"/>
      <c r="C26" s="2"/>
      <c r="D26" s="72"/>
      <c r="E26" s="73"/>
      <c r="F26" s="3"/>
      <c r="G26" s="53"/>
    </row>
    <row r="27" spans="1:7" ht="15.75">
      <c r="A27" s="165" t="s">
        <v>8</v>
      </c>
      <c r="B27" s="184"/>
      <c r="C27" s="184"/>
      <c r="D27" s="184"/>
      <c r="E27" s="184"/>
      <c r="F27" s="3"/>
      <c r="G27" s="53"/>
    </row>
    <row r="28" spans="2:7" ht="15.75">
      <c r="B28" s="74"/>
      <c r="D28" s="51"/>
      <c r="E28" s="3"/>
      <c r="F28" s="3"/>
      <c r="G28" s="53"/>
    </row>
    <row r="29" spans="1:7" ht="15.75">
      <c r="A29" s="55" t="s">
        <v>9</v>
      </c>
      <c r="D29" s="51">
        <f>'Budget 2010-2011'!H29</f>
        <v>126540</v>
      </c>
      <c r="E29" s="4">
        <f>'Budget 2010-2011'!I29</f>
        <v>142413.31</v>
      </c>
      <c r="F29" s="3">
        <f>'Budget 2010-2011'!J29</f>
        <v>197825.53</v>
      </c>
      <c r="G29" s="59"/>
    </row>
    <row r="30" spans="4:7" ht="15.75">
      <c r="D30" s="51"/>
      <c r="E30" s="5"/>
      <c r="F30" s="3"/>
      <c r="G30" s="59"/>
    </row>
    <row r="31" spans="1:7" ht="15.75">
      <c r="A31" s="55" t="s">
        <v>10</v>
      </c>
      <c r="B31" s="75"/>
      <c r="C31" s="1"/>
      <c r="D31" s="51">
        <f>'Budget 2010-2011'!H31</f>
        <v>190766</v>
      </c>
      <c r="E31" s="4">
        <f>'Budget 2010-2011'!I31</f>
        <v>195544.31</v>
      </c>
      <c r="F31" s="3">
        <f>'Budget 2010-2011'!J31</f>
        <v>232522.28</v>
      </c>
      <c r="G31" s="59"/>
    </row>
    <row r="32" spans="1:7" ht="15.75">
      <c r="A32" s="55"/>
      <c r="B32" s="75"/>
      <c r="C32" s="1"/>
      <c r="D32" s="51"/>
      <c r="E32" s="7"/>
      <c r="F32" s="3"/>
      <c r="G32" s="53"/>
    </row>
    <row r="33" spans="1:7" ht="15.75">
      <c r="A33" s="55" t="s">
        <v>11</v>
      </c>
      <c r="B33" s="1"/>
      <c r="C33" s="1"/>
      <c r="D33" s="51">
        <f>'Budget 2010-2011'!H33</f>
        <v>5180</v>
      </c>
      <c r="E33" s="4">
        <f>'Budget 2010-2011'!I33</f>
        <v>11119.88</v>
      </c>
      <c r="F33" s="3">
        <f>'Budget 2010-2011'!J33</f>
        <v>3240</v>
      </c>
      <c r="G33" s="59"/>
    </row>
    <row r="34" spans="2:7" ht="15.75">
      <c r="B34" s="76"/>
      <c r="C34" s="77"/>
      <c r="D34" s="51"/>
      <c r="E34" s="5"/>
      <c r="F34" s="3"/>
      <c r="G34" s="59"/>
    </row>
    <row r="35" spans="1:7" ht="15.75">
      <c r="A35" s="55" t="s">
        <v>12</v>
      </c>
      <c r="D35" s="8">
        <f>SUM(D36:D38)</f>
        <v>170326</v>
      </c>
      <c r="E35" s="8">
        <f>SUM(E36:E38)</f>
        <v>159645.01</v>
      </c>
      <c r="F35" s="18">
        <f>SUM(F36:F38)</f>
        <v>189163.96000000002</v>
      </c>
      <c r="G35" s="63"/>
    </row>
    <row r="36" spans="1:7" ht="15.75">
      <c r="A36" s="55"/>
      <c r="C36" t="s">
        <v>39</v>
      </c>
      <c r="D36" s="81">
        <f>'Budget 2010-2011'!H36</f>
        <v>38498</v>
      </c>
      <c r="E36" s="4">
        <f>'Budget 2010-2011'!I36</f>
        <v>37490.81</v>
      </c>
      <c r="F36" s="57">
        <f>'Budget 2010-2011'!J36</f>
        <v>37540.4</v>
      </c>
      <c r="G36" s="59"/>
    </row>
    <row r="37" spans="1:7" ht="15.75">
      <c r="A37" s="55"/>
      <c r="C37" t="s">
        <v>36</v>
      </c>
      <c r="D37" s="81">
        <f>'Budget 2010-2011'!H37</f>
        <v>90088</v>
      </c>
      <c r="E37" s="4">
        <f>'Budget 2010-2011'!I37</f>
        <v>80798.86</v>
      </c>
      <c r="F37" s="3">
        <f>'Budget 2010-2011'!J37</f>
        <v>106000.76</v>
      </c>
      <c r="G37" s="59"/>
    </row>
    <row r="38" spans="1:7" ht="15.75">
      <c r="A38" s="55"/>
      <c r="C38" t="s">
        <v>37</v>
      </c>
      <c r="D38" s="79">
        <f>'Budget 2010-2011'!H38</f>
        <v>41740</v>
      </c>
      <c r="E38" s="4">
        <f>'Budget 2010-2011'!I38</f>
        <v>41355.34</v>
      </c>
      <c r="F38" s="3">
        <f>'Budget 2010-2011'!J38</f>
        <v>45622.8</v>
      </c>
      <c r="G38" s="63"/>
    </row>
    <row r="39" spans="4:7" ht="15.75">
      <c r="D39" s="81"/>
      <c r="E39" s="4"/>
      <c r="F39" s="4"/>
      <c r="G39" s="63"/>
    </row>
    <row r="40" spans="1:7" ht="15.75">
      <c r="A40" s="55" t="s">
        <v>13</v>
      </c>
      <c r="D40" s="8">
        <f>'Budget 2010-2011'!H40</f>
        <v>14143</v>
      </c>
      <c r="E40" s="4">
        <f>'Budget 2010-2011'!I40</f>
        <v>25360.36</v>
      </c>
      <c r="F40" s="58">
        <f>'Budget 2010-2011'!J40</f>
        <v>42165.3</v>
      </c>
      <c r="G40" s="59"/>
    </row>
    <row r="41" spans="4:7" ht="15.75">
      <c r="D41" s="8"/>
      <c r="E41" s="4"/>
      <c r="F41" s="4"/>
      <c r="G41" s="63"/>
    </row>
    <row r="42" spans="1:7" ht="15.75">
      <c r="A42" s="82" t="s">
        <v>14</v>
      </c>
      <c r="D42" s="8">
        <f>'Budget 2010-2011'!H42</f>
        <v>1000</v>
      </c>
      <c r="E42" s="4">
        <f>'Budget 2010-2011'!I42</f>
        <v>987.36</v>
      </c>
      <c r="F42" s="58">
        <f>'Budget 2010-2011'!J42</f>
        <v>1000</v>
      </c>
      <c r="G42" s="59"/>
    </row>
    <row r="43" spans="1:7" ht="15.75">
      <c r="A43" s="55"/>
      <c r="D43" s="8"/>
      <c r="E43" s="4"/>
      <c r="F43" s="4"/>
      <c r="G43" s="63"/>
    </row>
    <row r="44" spans="1:7" ht="15.75">
      <c r="A44" s="180" t="s">
        <v>15</v>
      </c>
      <c r="B44" s="188"/>
      <c r="C44" s="189"/>
      <c r="D44" s="8">
        <f>'Budget 2010-2011'!H44</f>
        <v>2957</v>
      </c>
      <c r="E44" s="4">
        <f>'Budget 2010-2011'!I44</f>
        <v>3693.02</v>
      </c>
      <c r="F44" s="18">
        <f>'Budget 2010-2011'!J44</f>
        <v>2915</v>
      </c>
      <c r="G44" s="59"/>
    </row>
    <row r="45" spans="1:7" ht="15.75">
      <c r="A45" s="55"/>
      <c r="D45" s="8"/>
      <c r="E45" s="4"/>
      <c r="F45" s="4"/>
      <c r="G45" s="63"/>
    </row>
    <row r="46" spans="1:7" ht="15.75">
      <c r="A46" s="82" t="s">
        <v>51</v>
      </c>
      <c r="D46" s="8">
        <f>'Budget 2010-2011'!H48</f>
        <v>0</v>
      </c>
      <c r="E46" s="4">
        <f>'Budget 2010-2011'!I48</f>
        <v>0</v>
      </c>
      <c r="F46" s="9">
        <f>'Budget 2010-2011'!J48</f>
        <v>9000</v>
      </c>
      <c r="G46" s="63"/>
    </row>
    <row r="47" spans="1:7" ht="16.5" thickBot="1">
      <c r="A47" s="64"/>
      <c r="B47" s="86"/>
      <c r="D47" s="51"/>
      <c r="E47" s="5"/>
      <c r="F47" s="3"/>
      <c r="G47" s="53"/>
    </row>
    <row r="48" spans="1:7" ht="17.25" thickBot="1" thickTop="1">
      <c r="A48" s="160" t="s">
        <v>16</v>
      </c>
      <c r="B48" s="190"/>
      <c r="C48" s="191"/>
      <c r="D48" s="87">
        <f>SUM(D29,D31,D33,D35,D40,D42,D44,D47)</f>
        <v>510912</v>
      </c>
      <c r="E48" s="87">
        <f>SUM(E29,E31,E33,E35,E40,E42,E44,E47)</f>
        <v>538763.25</v>
      </c>
      <c r="F48" s="87">
        <f>SUM(F29,F31,F33,F35,F40,F42,F44,F46)</f>
        <v>677832.0700000001</v>
      </c>
      <c r="G48" s="88"/>
    </row>
    <row r="49" spans="4:7" ht="16.5" thickTop="1">
      <c r="D49" s="51"/>
      <c r="E49" s="5"/>
      <c r="F49" s="3"/>
      <c r="G49" s="53"/>
    </row>
    <row r="50" spans="1:7" ht="15.75">
      <c r="A50" s="89"/>
      <c r="D50" s="51"/>
      <c r="E50" s="5"/>
      <c r="F50" s="3"/>
      <c r="G50" s="53"/>
    </row>
    <row r="51" spans="1:7" ht="15.75">
      <c r="A51" s="90" t="s">
        <v>35</v>
      </c>
      <c r="B51" s="90"/>
      <c r="C51" s="90"/>
      <c r="D51" s="56">
        <f>D18-D48</f>
        <v>4404</v>
      </c>
      <c r="E51" s="91">
        <f>E18-E48</f>
        <v>-47687.419999999984</v>
      </c>
      <c r="F51" s="91">
        <f>F18-F48</f>
        <v>-25165.97000000009</v>
      </c>
      <c r="G51" s="53"/>
    </row>
    <row r="52" spans="1:7" ht="16.5" thickBot="1">
      <c r="A52" s="92"/>
      <c r="D52" s="51"/>
      <c r="E52" s="3"/>
      <c r="F52" s="3"/>
      <c r="G52" s="53"/>
    </row>
    <row r="53" spans="1:7" ht="17.25" thickBot="1" thickTop="1">
      <c r="A53" s="192" t="s">
        <v>0</v>
      </c>
      <c r="B53" s="190"/>
      <c r="C53" s="190"/>
      <c r="D53" s="93">
        <f>SUM(D48:D51)</f>
        <v>515316</v>
      </c>
      <c r="E53" s="94">
        <f>SUM(E48:E51)</f>
        <v>491075.83</v>
      </c>
      <c r="F53" s="94">
        <f>SUM(F48:F51)</f>
        <v>652666.1</v>
      </c>
      <c r="G53" s="95"/>
    </row>
    <row r="54" ht="16.5" thickTop="1"/>
  </sheetData>
  <sheetProtection/>
  <mergeCells count="12">
    <mergeCell ref="A48:C48"/>
    <mergeCell ref="A53:C53"/>
    <mergeCell ref="A7:E7"/>
    <mergeCell ref="A18:C18"/>
    <mergeCell ref="A22:G22"/>
    <mergeCell ref="D23:G23"/>
    <mergeCell ref="A1:G1"/>
    <mergeCell ref="A2:G2"/>
    <mergeCell ref="A3:G3"/>
    <mergeCell ref="D4:G4"/>
    <mergeCell ref="A27:E27"/>
    <mergeCell ref="A44:C44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27">
      <selection activeCell="E58" sqref="E58"/>
    </sheetView>
  </sheetViews>
  <sheetFormatPr defaultColWidth="8.875" defaultRowHeight="15.75"/>
  <cols>
    <col min="1" max="2" width="2.875" style="0" customWidth="1"/>
    <col min="3" max="3" width="25.125" style="0" customWidth="1"/>
    <col min="4" max="4" width="11.625" style="0" customWidth="1"/>
    <col min="5" max="5" width="13.875" style="0" customWidth="1"/>
    <col min="6" max="6" width="10.875" style="0" customWidth="1"/>
    <col min="7" max="7" width="1.625" style="0" customWidth="1"/>
  </cols>
  <sheetData>
    <row r="1" spans="1:7" ht="20.25">
      <c r="A1" s="157" t="s">
        <v>58</v>
      </c>
      <c r="B1" s="158"/>
      <c r="C1" s="158"/>
      <c r="D1" s="158"/>
      <c r="E1" s="158"/>
      <c r="F1" s="158"/>
      <c r="G1" s="158"/>
    </row>
    <row r="2" spans="1:7" ht="15.75">
      <c r="A2" s="183"/>
      <c r="B2" s="184"/>
      <c r="C2" s="184"/>
      <c r="D2" s="184"/>
      <c r="E2" s="184"/>
      <c r="F2" s="184"/>
      <c r="G2" s="184"/>
    </row>
    <row r="3" spans="1:7" ht="88.5" customHeight="1" thickBot="1">
      <c r="A3" s="185"/>
      <c r="B3" s="185"/>
      <c r="C3" s="185"/>
      <c r="D3" s="185"/>
      <c r="E3" s="185"/>
      <c r="F3" s="185"/>
      <c r="G3" s="185"/>
    </row>
    <row r="4" spans="1:7" ht="17.25" thickBot="1" thickTop="1">
      <c r="A4" s="2"/>
      <c r="B4" s="2"/>
      <c r="C4" s="2"/>
      <c r="D4" s="154" t="s">
        <v>6</v>
      </c>
      <c r="E4" s="186"/>
      <c r="F4" s="186"/>
      <c r="G4" s="187"/>
    </row>
    <row r="5" spans="1:7" ht="33" thickBot="1" thickTop="1">
      <c r="A5" s="98"/>
      <c r="B5" s="98"/>
      <c r="C5" s="98"/>
      <c r="D5" s="47" t="s">
        <v>31</v>
      </c>
      <c r="E5" s="48" t="s">
        <v>42</v>
      </c>
      <c r="F5" s="49" t="s">
        <v>43</v>
      </c>
      <c r="G5" s="50"/>
    </row>
    <row r="6" spans="1:7" ht="16.5" thickTop="1">
      <c r="A6" s="99"/>
      <c r="B6" s="99"/>
      <c r="C6" s="99"/>
      <c r="D6" s="51"/>
      <c r="E6" s="100"/>
      <c r="F6" s="101"/>
      <c r="G6" s="53"/>
    </row>
    <row r="7" spans="1:7" ht="15.75">
      <c r="A7" s="165" t="s">
        <v>1</v>
      </c>
      <c r="B7" s="166"/>
      <c r="C7" s="166"/>
      <c r="D7" s="166"/>
      <c r="E7" s="166"/>
      <c r="F7" s="101"/>
      <c r="G7" s="53"/>
    </row>
    <row r="8" spans="1:7" ht="15.75">
      <c r="A8" s="99"/>
      <c r="B8" s="99"/>
      <c r="C8" s="99"/>
      <c r="D8" s="51"/>
      <c r="E8" s="103"/>
      <c r="F8" s="101"/>
      <c r="G8" s="53"/>
    </row>
    <row r="9" spans="1:7" ht="15.75">
      <c r="A9" s="99"/>
      <c r="B9" s="99"/>
      <c r="C9" s="99"/>
      <c r="D9" s="51"/>
      <c r="E9" s="101"/>
      <c r="F9" s="101"/>
      <c r="G9" s="53"/>
    </row>
    <row r="10" spans="1:7" ht="15.75">
      <c r="A10" s="55"/>
      <c r="B10" s="99"/>
      <c r="C10" s="99"/>
      <c r="D10" s="51"/>
      <c r="E10" s="101"/>
      <c r="F10" s="101"/>
      <c r="G10" s="53"/>
    </row>
    <row r="11" spans="1:7" ht="15.75">
      <c r="A11" s="55" t="s">
        <v>54</v>
      </c>
      <c r="B11" s="99"/>
      <c r="C11" s="99"/>
      <c r="D11" s="8">
        <f>'Budget 2010-2011'!L10</f>
        <v>495703.52</v>
      </c>
      <c r="E11" s="104">
        <f>'Budget 2010-2011'!M10</f>
        <v>499028</v>
      </c>
      <c r="F11" s="9">
        <f>'Budget 2010-2011'!N10</f>
        <v>682783.6</v>
      </c>
      <c r="G11" s="59"/>
    </row>
    <row r="12" spans="1:7" ht="15.75">
      <c r="A12" s="55"/>
      <c r="B12" s="99"/>
      <c r="C12" s="99"/>
      <c r="D12" s="51"/>
      <c r="E12" s="101"/>
      <c r="F12" s="101"/>
      <c r="G12" s="59"/>
    </row>
    <row r="13" spans="1:7" ht="15.75">
      <c r="A13" s="1"/>
      <c r="B13" s="1"/>
      <c r="C13" s="1"/>
      <c r="D13" s="51"/>
      <c r="E13" s="6"/>
      <c r="F13" s="6"/>
      <c r="G13" s="53"/>
    </row>
    <row r="14" spans="1:7" ht="15.75">
      <c r="A14" s="55" t="s">
        <v>2</v>
      </c>
      <c r="B14" s="105"/>
      <c r="C14" s="106"/>
      <c r="D14" s="8">
        <f>SUM(D15:D17)</f>
        <v>0</v>
      </c>
      <c r="E14" s="9">
        <f>SUM(E15,E16)</f>
        <v>65314.15</v>
      </c>
      <c r="F14" s="9">
        <f>SUM(F15,F16)</f>
        <v>0</v>
      </c>
      <c r="G14" s="59"/>
    </row>
    <row r="15" spans="1:7" ht="15.75">
      <c r="A15" s="99"/>
      <c r="B15" s="99"/>
      <c r="C15" s="99" t="s">
        <v>38</v>
      </c>
      <c r="D15" s="39"/>
      <c r="E15" s="104"/>
      <c r="F15" s="101"/>
      <c r="G15" s="53"/>
    </row>
    <row r="16" spans="1:7" ht="15.75">
      <c r="A16" s="99"/>
      <c r="B16" s="107"/>
      <c r="C16" s="99" t="s">
        <v>40</v>
      </c>
      <c r="D16" s="51" t="str">
        <f>'Budget 2010-2011'!L15</f>
        <v>pm</v>
      </c>
      <c r="E16" s="103">
        <f>'Budget 2010-2011'!M15</f>
        <v>65314.15</v>
      </c>
      <c r="F16" s="101" t="str">
        <f>'Budget 2010-2011'!N15</f>
        <v>pm</v>
      </c>
      <c r="G16" s="53"/>
    </row>
    <row r="17" spans="1:7" ht="16.5" thickBot="1">
      <c r="A17" s="99"/>
      <c r="B17" s="99"/>
      <c r="C17" s="99" t="s">
        <v>30</v>
      </c>
      <c r="D17" s="51">
        <f>'Budget 2010-2011'!L16</f>
        <v>0</v>
      </c>
      <c r="E17" s="101">
        <f>'Budget 2010-2011'!M16</f>
        <v>0</v>
      </c>
      <c r="F17" s="101" t="str">
        <f>'Budget 2010-2011'!N16</f>
        <v>pm</v>
      </c>
      <c r="G17" s="53"/>
    </row>
    <row r="18" spans="1:7" ht="16.5" thickBot="1">
      <c r="A18" s="170" t="s">
        <v>3</v>
      </c>
      <c r="B18" s="171"/>
      <c r="C18" s="172"/>
      <c r="D18" s="66">
        <f>SUM(D11,D14)</f>
        <v>495703.52</v>
      </c>
      <c r="E18" s="66">
        <f>SUM(E11,E14)</f>
        <v>564342.15</v>
      </c>
      <c r="F18" s="66">
        <f>SUM(F11,F14)</f>
        <v>682783.6</v>
      </c>
      <c r="G18" s="68"/>
    </row>
    <row r="19" spans="1:7" ht="15.75">
      <c r="A19" s="99"/>
      <c r="B19" s="99"/>
      <c r="C19" s="99"/>
      <c r="D19" s="69"/>
      <c r="E19" s="101"/>
      <c r="F19" s="101"/>
      <c r="G19" s="70"/>
    </row>
    <row r="20" spans="1:7" ht="15.75">
      <c r="A20" s="99"/>
      <c r="B20" s="99"/>
      <c r="C20" s="99"/>
      <c r="D20" s="62"/>
      <c r="E20" s="101"/>
      <c r="F20" s="101" t="s">
        <v>17</v>
      </c>
      <c r="G20" s="30"/>
    </row>
    <row r="21" spans="1:7" ht="15.75">
      <c r="A21" s="99"/>
      <c r="B21" s="99"/>
      <c r="C21" s="99"/>
      <c r="D21" s="62"/>
      <c r="E21" s="101"/>
      <c r="F21" s="101"/>
      <c r="G21" s="30"/>
    </row>
    <row r="22" spans="1:7" ht="16.5" thickBot="1">
      <c r="A22" s="169"/>
      <c r="B22" s="169"/>
      <c r="C22" s="169"/>
      <c r="D22" s="169"/>
      <c r="E22" s="169"/>
      <c r="F22" s="169"/>
      <c r="G22" s="169"/>
    </row>
    <row r="23" spans="1:7" ht="17.25" thickBot="1" thickTop="1">
      <c r="A23" s="99"/>
      <c r="B23" s="99"/>
      <c r="C23" s="99"/>
      <c r="D23" s="154" t="s">
        <v>6</v>
      </c>
      <c r="E23" s="155"/>
      <c r="F23" s="155"/>
      <c r="G23" s="156"/>
    </row>
    <row r="24" spans="1:7" ht="33" thickBot="1" thickTop="1">
      <c r="A24" s="54"/>
      <c r="B24" s="102"/>
      <c r="C24" s="102"/>
      <c r="D24" s="47" t="s">
        <v>31</v>
      </c>
      <c r="E24" s="48" t="s">
        <v>42</v>
      </c>
      <c r="F24" s="49" t="s">
        <v>43</v>
      </c>
      <c r="G24" s="71"/>
    </row>
    <row r="25" spans="1:7" ht="16.5" thickTop="1">
      <c r="A25" s="54"/>
      <c r="B25" s="2"/>
      <c r="C25" s="2"/>
      <c r="D25" s="72"/>
      <c r="E25" s="73"/>
      <c r="F25" s="3"/>
      <c r="G25" s="53"/>
    </row>
    <row r="26" spans="1:7" ht="15.75">
      <c r="A26" s="54"/>
      <c r="B26" s="2"/>
      <c r="C26" s="2"/>
      <c r="D26" s="72"/>
      <c r="E26" s="73"/>
      <c r="F26" s="3"/>
      <c r="G26" s="53"/>
    </row>
    <row r="27" spans="1:7" ht="15.75">
      <c r="A27" s="165" t="s">
        <v>8</v>
      </c>
      <c r="B27" s="184"/>
      <c r="C27" s="184"/>
      <c r="D27" s="184"/>
      <c r="E27" s="184"/>
      <c r="F27" s="3"/>
      <c r="G27" s="53"/>
    </row>
    <row r="28" spans="2:7" ht="15.75">
      <c r="B28" s="74"/>
      <c r="D28" s="51"/>
      <c r="E28" s="3"/>
      <c r="F28" s="3"/>
      <c r="G28" s="53"/>
    </row>
    <row r="29" spans="1:7" ht="15.75">
      <c r="A29" s="55" t="s">
        <v>9</v>
      </c>
      <c r="D29" s="8">
        <f>'Budget 2010-2011'!L29</f>
        <v>404560.32</v>
      </c>
      <c r="E29" s="4">
        <f>'Budget 2010-2011'!M29</f>
        <v>407674.08</v>
      </c>
      <c r="F29" s="58">
        <f>'Budget 2010-2011'!N29</f>
        <v>530252.38</v>
      </c>
      <c r="G29" s="59"/>
    </row>
    <row r="30" spans="4:7" ht="15.75">
      <c r="D30" s="51"/>
      <c r="E30" s="5"/>
      <c r="F30" s="3"/>
      <c r="G30" s="59"/>
    </row>
    <row r="31" spans="1:7" ht="15.75">
      <c r="A31" s="55" t="s">
        <v>10</v>
      </c>
      <c r="B31" s="75"/>
      <c r="C31" s="1"/>
      <c r="D31" s="8">
        <f>'Budget 2010-2011'!L31</f>
        <v>3000</v>
      </c>
      <c r="E31" s="4">
        <f>'Budget 2010-2011'!M31</f>
        <v>1219.24</v>
      </c>
      <c r="F31" s="58">
        <f>'Budget 2010-2011'!N31</f>
        <v>1800</v>
      </c>
      <c r="G31" s="59"/>
    </row>
    <row r="32" spans="1:7" ht="15.75">
      <c r="A32" s="55"/>
      <c r="B32" s="75"/>
      <c r="C32" s="1"/>
      <c r="D32" s="51"/>
      <c r="E32" s="7"/>
      <c r="F32" s="3"/>
      <c r="G32" s="53"/>
    </row>
    <row r="33" spans="1:7" ht="15.75">
      <c r="A33" s="55" t="s">
        <v>11</v>
      </c>
      <c r="B33" s="1"/>
      <c r="C33" s="1"/>
      <c r="D33" s="8">
        <f>'Budget 2010-2011'!L33</f>
        <v>63530</v>
      </c>
      <c r="E33" s="4">
        <f>'Budget 2010-2011'!M33</f>
        <v>71171.25</v>
      </c>
      <c r="F33" s="58">
        <f>'Budget 2010-2011'!N33</f>
        <v>68522.24</v>
      </c>
      <c r="G33" s="59"/>
    </row>
    <row r="34" spans="2:7" ht="15.75">
      <c r="B34" s="76"/>
      <c r="C34" s="77"/>
      <c r="D34" s="51"/>
      <c r="E34" s="5"/>
      <c r="F34" s="3"/>
      <c r="G34" s="59"/>
    </row>
    <row r="35" spans="1:7" ht="15.75">
      <c r="A35" s="55" t="s">
        <v>12</v>
      </c>
      <c r="D35" s="8">
        <f>SUM(D36:D38)</f>
        <v>79322</v>
      </c>
      <c r="E35" s="78">
        <f>SUM(E36:E38)</f>
        <v>76162.95</v>
      </c>
      <c r="F35" s="18">
        <f>SUM(F36:F38)</f>
        <v>104067.4</v>
      </c>
      <c r="G35" s="63"/>
    </row>
    <row r="36" spans="1:7" ht="15.75">
      <c r="A36" s="55"/>
      <c r="C36" t="s">
        <v>39</v>
      </c>
      <c r="D36" s="79">
        <f>'Budget 2010-2011'!L36</f>
        <v>38498</v>
      </c>
      <c r="E36" s="4">
        <f>'Budget 2010-2011'!M36</f>
        <v>37490.81</v>
      </c>
      <c r="F36" s="4">
        <f>'Budget 2010-2011'!N36</f>
        <v>37540.4</v>
      </c>
      <c r="G36" s="59"/>
    </row>
    <row r="37" spans="1:7" ht="15.75">
      <c r="A37" s="55"/>
      <c r="C37" t="s">
        <v>36</v>
      </c>
      <c r="D37" s="81"/>
      <c r="E37" s="4"/>
      <c r="F37" s="3"/>
      <c r="G37" s="59"/>
    </row>
    <row r="38" spans="1:7" ht="15.75">
      <c r="A38" s="55"/>
      <c r="C38" t="s">
        <v>37</v>
      </c>
      <c r="D38" s="79">
        <f>'Budget 2010-2011'!L38</f>
        <v>40824</v>
      </c>
      <c r="E38" s="4">
        <f>'Budget 2010-2011'!M38</f>
        <v>38672.14</v>
      </c>
      <c r="F38" s="3">
        <f>'Budget 2010-2011'!N38</f>
        <v>66527</v>
      </c>
      <c r="G38" s="59"/>
    </row>
    <row r="39" spans="4:7" ht="15.75">
      <c r="D39" s="81"/>
      <c r="E39" s="4"/>
      <c r="F39" s="4"/>
      <c r="G39" s="63"/>
    </row>
    <row r="40" spans="1:7" ht="15.75">
      <c r="A40" s="55" t="s">
        <v>13</v>
      </c>
      <c r="D40" s="8">
        <f>'Budget 2010-2011'!L40</f>
        <v>7000</v>
      </c>
      <c r="E40" s="4">
        <f>'Budget 2010-2011'!M40</f>
        <v>2129.15</v>
      </c>
      <c r="F40" s="58">
        <f>'Budget 2010-2011'!N40</f>
        <v>5477.6</v>
      </c>
      <c r="G40" s="59"/>
    </row>
    <row r="41" spans="4:7" ht="15.75">
      <c r="D41" s="81"/>
      <c r="E41" s="4"/>
      <c r="F41" s="4"/>
      <c r="G41" s="63"/>
    </row>
    <row r="42" spans="1:7" ht="15.75">
      <c r="A42" s="82" t="s">
        <v>14</v>
      </c>
      <c r="D42" s="81">
        <f>'Budget 2010-2011'!L42</f>
        <v>1000</v>
      </c>
      <c r="E42" s="4">
        <f>'Budget 2010-2011'!M42</f>
        <v>987.36</v>
      </c>
      <c r="F42" s="58">
        <f>'Budget 2010-2011'!N42</f>
        <v>1000</v>
      </c>
      <c r="G42" s="59"/>
    </row>
    <row r="43" spans="1:7" ht="15.75">
      <c r="A43" s="55"/>
      <c r="D43" s="81"/>
      <c r="E43" s="4"/>
      <c r="F43" s="4"/>
      <c r="G43" s="63"/>
    </row>
    <row r="44" spans="1:7" ht="31.5" customHeight="1">
      <c r="A44" s="180" t="s">
        <v>15</v>
      </c>
      <c r="B44" s="188"/>
      <c r="C44" s="189"/>
      <c r="D44" s="8">
        <f>'Budget 2010-2011'!L44</f>
        <v>500</v>
      </c>
      <c r="E44" s="4">
        <f>'Budget 2010-2011'!M44</f>
        <v>1995.56</v>
      </c>
      <c r="F44" s="85">
        <f>'Budget 2010-2011'!N44</f>
        <v>550</v>
      </c>
      <c r="G44" s="59"/>
    </row>
    <row r="45" spans="1:7" ht="15.75">
      <c r="A45" s="55"/>
      <c r="D45" s="81"/>
      <c r="E45" s="4"/>
      <c r="F45" s="4"/>
      <c r="G45" s="63"/>
    </row>
    <row r="46" spans="1:7" ht="15.75">
      <c r="A46" s="82" t="s">
        <v>51</v>
      </c>
      <c r="B46" s="86"/>
      <c r="D46" s="51">
        <f>'Budget 2010-2011'!L48</f>
        <v>0</v>
      </c>
      <c r="E46" s="5">
        <f>'Budget 2010-2011'!M48</f>
        <v>0</v>
      </c>
      <c r="F46" s="3">
        <f>'Budget 2010-2011'!N48</f>
        <v>9000</v>
      </c>
      <c r="G46" s="53"/>
    </row>
    <row r="47" spans="1:7" ht="16.5" thickBot="1">
      <c r="A47" s="82"/>
      <c r="B47" s="86"/>
      <c r="D47" s="51"/>
      <c r="E47" s="5"/>
      <c r="F47" s="3"/>
      <c r="G47" s="53"/>
    </row>
    <row r="48" spans="1:7" ht="17.25" thickBot="1" thickTop="1">
      <c r="A48" s="160" t="s">
        <v>16</v>
      </c>
      <c r="B48" s="190"/>
      <c r="C48" s="191"/>
      <c r="D48" s="87">
        <f>SUM(D29,D31,D33,D35,D40,D42,D44,D46)</f>
        <v>558912.3200000001</v>
      </c>
      <c r="E48" s="87">
        <f>SUM(E29,E31,E33,E35,E40,E42,E44,E46)</f>
        <v>561339.5900000001</v>
      </c>
      <c r="F48" s="87">
        <f>SUM(F29,F31,F33,F35,F40,F42,F44,F46)</f>
        <v>720669.62</v>
      </c>
      <c r="G48" s="88"/>
    </row>
    <row r="49" spans="4:7" ht="16.5" thickTop="1">
      <c r="D49" s="51"/>
      <c r="E49" s="5"/>
      <c r="F49" s="3"/>
      <c r="G49" s="53"/>
    </row>
    <row r="50" spans="1:7" ht="15.75">
      <c r="A50" s="89"/>
      <c r="D50" s="51"/>
      <c r="E50" s="5"/>
      <c r="F50" s="3"/>
      <c r="G50" s="53"/>
    </row>
    <row r="51" spans="1:7" ht="15.75">
      <c r="A51" s="90" t="s">
        <v>35</v>
      </c>
      <c r="B51" s="90"/>
      <c r="C51" s="90"/>
      <c r="D51" s="56">
        <f>D18-D48</f>
        <v>-63208.80000000005</v>
      </c>
      <c r="E51" s="91">
        <f>E18-E48</f>
        <v>3002.5599999999395</v>
      </c>
      <c r="F51" s="91">
        <f>F18-F48</f>
        <v>-37886.02000000002</v>
      </c>
      <c r="G51" s="53"/>
    </row>
    <row r="52" spans="1:7" ht="16.5" thickBot="1">
      <c r="A52" s="92"/>
      <c r="D52" s="51"/>
      <c r="E52" s="3"/>
      <c r="F52" s="3"/>
      <c r="G52" s="53"/>
    </row>
    <row r="53" spans="1:7" ht="17.25" thickBot="1" thickTop="1">
      <c r="A53" s="192" t="s">
        <v>0</v>
      </c>
      <c r="B53" s="190"/>
      <c r="C53" s="190"/>
      <c r="D53" s="93">
        <f>SUM(D48:D51)</f>
        <v>495703.52</v>
      </c>
      <c r="E53" s="94">
        <f>SUM(E48:E51)</f>
        <v>564342.15</v>
      </c>
      <c r="F53" s="94">
        <f>SUM(F48:F51)</f>
        <v>682783.6</v>
      </c>
      <c r="G53" s="95"/>
    </row>
    <row r="54" ht="16.5" thickTop="1"/>
  </sheetData>
  <sheetProtection/>
  <mergeCells count="12">
    <mergeCell ref="A48:C48"/>
    <mergeCell ref="A53:C53"/>
    <mergeCell ref="A7:E7"/>
    <mergeCell ref="A18:C18"/>
    <mergeCell ref="A22:G22"/>
    <mergeCell ref="D23:G23"/>
    <mergeCell ref="A1:G1"/>
    <mergeCell ref="A2:G2"/>
    <mergeCell ref="A3:G3"/>
    <mergeCell ref="D4:G4"/>
    <mergeCell ref="A27:E27"/>
    <mergeCell ref="A44:C4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38" sqref="E38"/>
    </sheetView>
  </sheetViews>
  <sheetFormatPr defaultColWidth="8.875" defaultRowHeight="15.75"/>
  <cols>
    <col min="1" max="2" width="2.875" style="0" customWidth="1"/>
    <col min="3" max="3" width="25.625" style="0" customWidth="1"/>
    <col min="4" max="4" width="11.625" style="0" customWidth="1"/>
    <col min="5" max="5" width="14.125" style="0" customWidth="1"/>
    <col min="6" max="6" width="9.875" style="0" customWidth="1"/>
    <col min="7" max="7" width="2.125" style="0" customWidth="1"/>
  </cols>
  <sheetData>
    <row r="1" spans="1:7" ht="20.25">
      <c r="A1" s="157" t="s">
        <v>57</v>
      </c>
      <c r="B1" s="158"/>
      <c r="C1" s="158"/>
      <c r="D1" s="158"/>
      <c r="E1" s="158"/>
      <c r="F1" s="158"/>
      <c r="G1" s="158"/>
    </row>
    <row r="2" spans="1:7" ht="15.75">
      <c r="A2" s="183"/>
      <c r="B2" s="184"/>
      <c r="C2" s="184"/>
      <c r="D2" s="184"/>
      <c r="E2" s="184"/>
      <c r="F2" s="184"/>
      <c r="G2" s="184"/>
    </row>
    <row r="3" spans="1:7" ht="85.5" customHeight="1" thickBot="1">
      <c r="A3" s="185"/>
      <c r="B3" s="185"/>
      <c r="C3" s="185"/>
      <c r="D3" s="185"/>
      <c r="E3" s="185"/>
      <c r="F3" s="185"/>
      <c r="G3" s="185"/>
    </row>
    <row r="4" spans="1:7" ht="17.25" thickBot="1" thickTop="1">
      <c r="A4" s="2"/>
      <c r="B4" s="2"/>
      <c r="C4" s="2"/>
      <c r="D4" s="154" t="s">
        <v>7</v>
      </c>
      <c r="E4" s="186"/>
      <c r="F4" s="186"/>
      <c r="G4" s="187"/>
    </row>
    <row r="5" spans="1:7" ht="33" thickBot="1" thickTop="1">
      <c r="A5" s="2"/>
      <c r="B5" s="2"/>
      <c r="C5" s="2"/>
      <c r="D5" s="47" t="s">
        <v>31</v>
      </c>
      <c r="E5" s="48" t="s">
        <v>42</v>
      </c>
      <c r="F5" s="49" t="s">
        <v>43</v>
      </c>
      <c r="G5" s="50"/>
    </row>
    <row r="6" spans="4:7" ht="16.5" thickTop="1">
      <c r="D6" s="51"/>
      <c r="E6" s="52"/>
      <c r="F6" s="3"/>
      <c r="G6" s="53"/>
    </row>
    <row r="7" spans="1:7" ht="15.75">
      <c r="A7" s="165" t="s">
        <v>1</v>
      </c>
      <c r="B7" s="184"/>
      <c r="C7" s="184"/>
      <c r="D7" s="184"/>
      <c r="E7" s="184"/>
      <c r="F7" s="3"/>
      <c r="G7" s="53"/>
    </row>
    <row r="8" spans="4:7" ht="15.75">
      <c r="D8" s="51"/>
      <c r="E8" s="5"/>
      <c r="F8" s="3"/>
      <c r="G8" s="53"/>
    </row>
    <row r="9" spans="4:7" ht="15.75">
      <c r="D9" s="51"/>
      <c r="E9" s="3"/>
      <c r="F9" s="3"/>
      <c r="G9" s="53"/>
    </row>
    <row r="10" spans="1:7" ht="15.75">
      <c r="A10" s="55"/>
      <c r="D10" s="51"/>
      <c r="E10" s="3"/>
      <c r="F10" s="3"/>
      <c r="G10" s="53"/>
    </row>
    <row r="11" spans="1:7" ht="15.75">
      <c r="A11" s="55" t="s">
        <v>54</v>
      </c>
      <c r="D11" s="56">
        <f>'Budget 2010-2011'!P10</f>
        <v>69000</v>
      </c>
      <c r="E11" s="4">
        <f>'Budget 2010-2011'!Q10</f>
        <v>63685</v>
      </c>
      <c r="F11" s="9">
        <f>'Budget 2010-2011'!R10</f>
        <v>86190</v>
      </c>
      <c r="G11" s="59"/>
    </row>
    <row r="12" spans="1:7" ht="15.75">
      <c r="A12" s="55"/>
      <c r="D12" s="51"/>
      <c r="E12" s="3"/>
      <c r="F12" s="3"/>
      <c r="G12" s="59"/>
    </row>
    <row r="13" spans="1:7" ht="15.75">
      <c r="A13" s="1"/>
      <c r="B13" s="1"/>
      <c r="C13" s="1"/>
      <c r="D13" s="51"/>
      <c r="E13" s="6"/>
      <c r="F13" s="6"/>
      <c r="G13" s="53"/>
    </row>
    <row r="14" spans="1:7" ht="15.75">
      <c r="A14" s="55" t="s">
        <v>2</v>
      </c>
      <c r="B14" s="60"/>
      <c r="C14" s="61"/>
      <c r="D14" s="8">
        <f>SUM(D15:D17)</f>
        <v>0</v>
      </c>
      <c r="E14" s="18">
        <f>SUM(E15:E17)</f>
        <v>37.57</v>
      </c>
      <c r="F14" s="3"/>
      <c r="G14" s="59"/>
    </row>
    <row r="15" spans="3:7" ht="15.75">
      <c r="C15" t="s">
        <v>38</v>
      </c>
      <c r="D15" s="51"/>
      <c r="E15" s="3"/>
      <c r="F15" s="3"/>
      <c r="G15" s="53"/>
    </row>
    <row r="16" spans="2:7" ht="15.75">
      <c r="B16" s="64"/>
      <c r="C16" t="s">
        <v>40</v>
      </c>
      <c r="D16" s="39"/>
      <c r="E16" s="4"/>
      <c r="F16" s="3"/>
      <c r="G16" s="53"/>
    </row>
    <row r="17" spans="3:7" ht="16.5" thickBot="1">
      <c r="C17" t="s">
        <v>30</v>
      </c>
      <c r="D17" s="51">
        <f>'Budget 2010-2011'!P16</f>
        <v>0</v>
      </c>
      <c r="E17" s="4">
        <f>'Budget 2010-2011'!Q16</f>
        <v>37.57</v>
      </c>
      <c r="F17" s="3" t="str">
        <f>'Budget 2010-2011'!R16</f>
        <v>pm</v>
      </c>
      <c r="G17" s="53"/>
    </row>
    <row r="18" spans="1:7" ht="16.5" thickBot="1">
      <c r="A18" s="170" t="s">
        <v>3</v>
      </c>
      <c r="B18" s="195"/>
      <c r="C18" s="196"/>
      <c r="D18" s="66">
        <f>SUM(D11,D14)</f>
        <v>69000</v>
      </c>
      <c r="E18" s="66">
        <f>SUM(E11,E14)</f>
        <v>63722.57</v>
      </c>
      <c r="F18" s="67">
        <f>SUM(F10:F17)</f>
        <v>86190</v>
      </c>
      <c r="G18" s="68"/>
    </row>
    <row r="19" spans="4:7" ht="15.75">
      <c r="D19" s="69"/>
      <c r="E19" s="3"/>
      <c r="F19" s="3"/>
      <c r="G19" s="70"/>
    </row>
    <row r="20" spans="4:7" ht="15.75">
      <c r="D20" s="62"/>
      <c r="E20" s="3"/>
      <c r="F20" s="3" t="s">
        <v>17</v>
      </c>
      <c r="G20" s="30"/>
    </row>
    <row r="21" spans="4:7" ht="15.75">
      <c r="D21" s="62"/>
      <c r="E21" s="3"/>
      <c r="F21" s="3"/>
      <c r="G21" s="30"/>
    </row>
    <row r="22" spans="1:7" ht="16.5" thickBot="1">
      <c r="A22" s="185"/>
      <c r="B22" s="185"/>
      <c r="C22" s="185"/>
      <c r="D22" s="185"/>
      <c r="E22" s="185"/>
      <c r="F22" s="185"/>
      <c r="G22" s="185"/>
    </row>
    <row r="23" spans="4:7" ht="17.25" thickBot="1" thickTop="1">
      <c r="D23" s="154" t="s">
        <v>7</v>
      </c>
      <c r="E23" s="186"/>
      <c r="F23" s="186"/>
      <c r="G23" s="187"/>
    </row>
    <row r="24" spans="1:7" ht="33" thickBot="1" thickTop="1">
      <c r="A24" s="54"/>
      <c r="B24" s="2"/>
      <c r="C24" s="2"/>
      <c r="D24" s="47" t="s">
        <v>31</v>
      </c>
      <c r="E24" s="48" t="s">
        <v>42</v>
      </c>
      <c r="F24" s="49" t="s">
        <v>43</v>
      </c>
      <c r="G24" s="71"/>
    </row>
    <row r="25" spans="1:7" ht="16.5" thickTop="1">
      <c r="A25" s="54"/>
      <c r="B25" s="2"/>
      <c r="C25" s="2"/>
      <c r="D25" s="72"/>
      <c r="E25" s="73"/>
      <c r="F25" s="3"/>
      <c r="G25" s="53"/>
    </row>
    <row r="26" spans="1:7" ht="15.75">
      <c r="A26" s="54"/>
      <c r="B26" s="2"/>
      <c r="C26" s="2"/>
      <c r="D26" s="72"/>
      <c r="E26" s="73"/>
      <c r="F26" s="3"/>
      <c r="G26" s="53"/>
    </row>
    <row r="27" spans="1:7" ht="15.75">
      <c r="A27" s="165" t="s">
        <v>8</v>
      </c>
      <c r="B27" s="184"/>
      <c r="C27" s="184"/>
      <c r="D27" s="184"/>
      <c r="E27" s="184"/>
      <c r="F27" s="3"/>
      <c r="G27" s="53"/>
    </row>
    <row r="28" spans="2:7" ht="15.75">
      <c r="B28" s="74"/>
      <c r="D28" s="51"/>
      <c r="E28" s="3"/>
      <c r="F28" s="3"/>
      <c r="G28" s="53"/>
    </row>
    <row r="29" spans="1:7" ht="15.75">
      <c r="A29" s="55" t="s">
        <v>9</v>
      </c>
      <c r="D29" s="51" t="str">
        <f>'Budget 2010-2011'!P29</f>
        <v>pm</v>
      </c>
      <c r="E29" s="4">
        <f>'Budget 2010-2011'!Q29</f>
        <v>0</v>
      </c>
      <c r="F29" s="58">
        <f>'Budget 2010-2011'!R29</f>
        <v>4320</v>
      </c>
      <c r="G29" s="59"/>
    </row>
    <row r="30" spans="4:7" ht="15.75">
      <c r="D30" s="51"/>
      <c r="E30" s="5"/>
      <c r="F30" s="3"/>
      <c r="G30" s="59"/>
    </row>
    <row r="31" spans="1:7" ht="15.75">
      <c r="A31" s="55" t="s">
        <v>10</v>
      </c>
      <c r="B31" s="75"/>
      <c r="C31" s="1"/>
      <c r="D31" s="51">
        <f>'Budget 2010-2011'!P31</f>
        <v>750</v>
      </c>
      <c r="E31" s="4">
        <f>'Budget 2010-2011'!Q31</f>
        <v>30</v>
      </c>
      <c r="F31" s="58">
        <f>'Budget 2010-2011'!R31</f>
        <v>750</v>
      </c>
      <c r="G31" s="59"/>
    </row>
    <row r="32" spans="1:7" ht="15.75">
      <c r="A32" s="55"/>
      <c r="B32" s="75"/>
      <c r="C32" s="1"/>
      <c r="D32" s="51"/>
      <c r="E32" s="7"/>
      <c r="F32" s="3"/>
      <c r="G32" s="53"/>
    </row>
    <row r="33" spans="1:7" ht="15.75">
      <c r="A33" s="55" t="s">
        <v>11</v>
      </c>
      <c r="B33" s="1"/>
      <c r="C33" s="1"/>
      <c r="D33" s="51">
        <f>'Budget 2010-2011'!P33</f>
        <v>39142.5</v>
      </c>
      <c r="E33" s="4">
        <f>'Budget 2010-2011'!Q33</f>
        <v>41611.53</v>
      </c>
      <c r="F33" s="58">
        <f>'Budget 2010-2011'!R33</f>
        <v>40685</v>
      </c>
      <c r="G33" s="59"/>
    </row>
    <row r="34" spans="2:7" ht="15.75">
      <c r="B34" s="76"/>
      <c r="C34" s="77"/>
      <c r="D34" s="51"/>
      <c r="E34" s="5"/>
      <c r="F34" s="3"/>
      <c r="G34" s="59"/>
    </row>
    <row r="35" spans="1:7" ht="15.75">
      <c r="A35" s="55" t="s">
        <v>12</v>
      </c>
      <c r="D35" s="112">
        <f>SUM(D36:D38)</f>
        <v>20672</v>
      </c>
      <c r="E35" s="43">
        <f>SUM(E36:E38)</f>
        <v>21636.57</v>
      </c>
      <c r="F35" s="96">
        <f>SUM(F36:F38)</f>
        <v>22550.4</v>
      </c>
      <c r="G35" s="63"/>
    </row>
    <row r="36" spans="1:7" ht="15.75">
      <c r="A36" s="55"/>
      <c r="C36" t="s">
        <v>39</v>
      </c>
      <c r="D36" s="81"/>
      <c r="E36" s="4"/>
      <c r="F36" s="97"/>
      <c r="G36" s="59"/>
    </row>
    <row r="37" spans="1:7" ht="15.75">
      <c r="A37" s="55"/>
      <c r="C37" t="s">
        <v>36</v>
      </c>
      <c r="D37" s="81"/>
      <c r="E37" s="4"/>
      <c r="F37" s="97"/>
      <c r="G37" s="59"/>
    </row>
    <row r="38" spans="1:7" ht="15.75">
      <c r="A38" s="55"/>
      <c r="C38" t="s">
        <v>37</v>
      </c>
      <c r="D38" s="8">
        <f>'Budget 2010-2011'!P35</f>
        <v>20672</v>
      </c>
      <c r="E38" s="43">
        <f>'Budget 2010-2011'!Q35</f>
        <v>21636.57</v>
      </c>
      <c r="F38" s="96">
        <f>'Budget 2010-2011'!R35</f>
        <v>22550.4</v>
      </c>
      <c r="G38" s="59"/>
    </row>
    <row r="39" spans="4:7" ht="15.75">
      <c r="D39" s="81"/>
      <c r="E39" s="4"/>
      <c r="F39" s="4"/>
      <c r="G39" s="63"/>
    </row>
    <row r="40" spans="1:7" ht="15.75">
      <c r="A40" s="55" t="s">
        <v>13</v>
      </c>
      <c r="D40" s="8">
        <f>'Budget 2010-2011'!P40</f>
        <v>7386.76</v>
      </c>
      <c r="E40" s="4">
        <f>'Budget 2010-2011'!Q40</f>
        <v>7984.64</v>
      </c>
      <c r="F40" s="58">
        <f>'Budget 2010-2011'!R40</f>
        <v>2735.65</v>
      </c>
      <c r="G40" s="59"/>
    </row>
    <row r="41" spans="4:7" ht="15.75">
      <c r="D41" s="81"/>
      <c r="E41" s="4"/>
      <c r="F41" s="4"/>
      <c r="G41" s="63"/>
    </row>
    <row r="42" spans="1:7" ht="15.75">
      <c r="A42" s="82" t="s">
        <v>14</v>
      </c>
      <c r="D42" s="81"/>
      <c r="E42" s="4"/>
      <c r="F42" s="97"/>
      <c r="G42" s="59"/>
    </row>
    <row r="43" spans="1:7" ht="15.75">
      <c r="A43" s="55"/>
      <c r="D43" s="81"/>
      <c r="E43" s="4"/>
      <c r="F43" s="4"/>
      <c r="G43" s="63"/>
    </row>
    <row r="44" spans="1:7" ht="31.5" customHeight="1">
      <c r="A44" s="180" t="s">
        <v>15</v>
      </c>
      <c r="B44" s="193"/>
      <c r="C44" s="194"/>
      <c r="D44" s="8">
        <f>'Budget 2010-2011'!P44</f>
        <v>115</v>
      </c>
      <c r="E44" s="4">
        <f>'Budget 2010-2011'!Q44</f>
        <v>565.26</v>
      </c>
      <c r="F44" s="9">
        <f>'Budget 2010-2011'!R44</f>
        <v>200</v>
      </c>
      <c r="G44" s="59"/>
    </row>
    <row r="45" spans="1:7" ht="15.75">
      <c r="A45" s="55"/>
      <c r="D45" s="81"/>
      <c r="E45" s="4"/>
      <c r="F45" s="4"/>
      <c r="G45" s="63"/>
    </row>
    <row r="46" spans="1:7" ht="15.75">
      <c r="A46" s="82" t="s">
        <v>51</v>
      </c>
      <c r="D46" s="81">
        <f>'Budget 2010-2011'!P48</f>
        <v>0</v>
      </c>
      <c r="E46" s="4">
        <f>'Budget 2010-2011'!Q48</f>
        <v>0</v>
      </c>
      <c r="F46" s="4">
        <f>'Budget 2010-2011'!R48</f>
        <v>4500</v>
      </c>
      <c r="G46" s="63"/>
    </row>
    <row r="47" spans="1:7" ht="16.5" thickBot="1">
      <c r="A47" s="64"/>
      <c r="B47" s="86"/>
      <c r="D47" s="51"/>
      <c r="E47" s="5"/>
      <c r="F47" s="3"/>
      <c r="G47" s="53"/>
    </row>
    <row r="48" spans="1:7" ht="17.25" thickBot="1" thickTop="1">
      <c r="A48" s="160" t="s">
        <v>16</v>
      </c>
      <c r="B48" s="190"/>
      <c r="C48" s="191"/>
      <c r="D48" s="87">
        <f>SUM(D29,D31,D33,D38,D40,D42,D44,D46)</f>
        <v>68066.26</v>
      </c>
      <c r="E48" s="87">
        <f>SUM(E29,E31,E33,E38,E40,E42,E44,E46)</f>
        <v>71828</v>
      </c>
      <c r="F48" s="87">
        <f>SUM(F29,F31,F33,F38,F40,F42,F44,F46)</f>
        <v>75741.04999999999</v>
      </c>
      <c r="G48" s="88"/>
    </row>
    <row r="49" spans="4:7" ht="16.5" thickTop="1">
      <c r="D49" s="51"/>
      <c r="E49" s="5"/>
      <c r="F49" s="3"/>
      <c r="G49" s="53"/>
    </row>
    <row r="50" spans="1:7" ht="15.75">
      <c r="A50" s="89"/>
      <c r="D50" s="51"/>
      <c r="E50" s="5"/>
      <c r="F50" s="3"/>
      <c r="G50" s="53"/>
    </row>
    <row r="51" spans="1:7" ht="15.75">
      <c r="A51" s="90" t="s">
        <v>35</v>
      </c>
      <c r="B51" s="90"/>
      <c r="C51" s="90"/>
      <c r="D51" s="56">
        <f>D18-D48</f>
        <v>933.7400000000052</v>
      </c>
      <c r="E51" s="91">
        <f>E18-E48</f>
        <v>-8105.43</v>
      </c>
      <c r="F51" s="91">
        <f>F18-F48</f>
        <v>10448.950000000012</v>
      </c>
      <c r="G51" s="53"/>
    </row>
    <row r="52" spans="1:7" ht="16.5" thickBot="1">
      <c r="A52" s="92"/>
      <c r="D52" s="51"/>
      <c r="E52" s="3"/>
      <c r="F52" s="3"/>
      <c r="G52" s="53"/>
    </row>
    <row r="53" spans="1:7" ht="17.25" thickBot="1" thickTop="1">
      <c r="A53" s="192" t="s">
        <v>0</v>
      </c>
      <c r="B53" s="190"/>
      <c r="C53" s="190"/>
      <c r="D53" s="93">
        <f>SUM(D48:D51)</f>
        <v>69000</v>
      </c>
      <c r="E53" s="94">
        <f>SUM(E48:E51)</f>
        <v>63722.57</v>
      </c>
      <c r="F53" s="94">
        <f>SUM(F48:F51)</f>
        <v>86190</v>
      </c>
      <c r="G53" s="95"/>
    </row>
    <row r="54" ht="16.5" thickTop="1"/>
  </sheetData>
  <sheetProtection/>
  <mergeCells count="12">
    <mergeCell ref="A48:C48"/>
    <mergeCell ref="A53:C53"/>
    <mergeCell ref="A7:E7"/>
    <mergeCell ref="A18:C18"/>
    <mergeCell ref="A22:G22"/>
    <mergeCell ref="D23:G23"/>
    <mergeCell ref="A1:G1"/>
    <mergeCell ref="A2:G2"/>
    <mergeCell ref="A3:G3"/>
    <mergeCell ref="D4:G4"/>
    <mergeCell ref="A27:E27"/>
    <mergeCell ref="A44:C4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alefevre</dc:creator>
  <cp:keywords/>
  <dc:description/>
  <cp:lastModifiedBy>Communication</cp:lastModifiedBy>
  <cp:lastPrinted>2010-12-20T10:27:29Z</cp:lastPrinted>
  <dcterms:created xsi:type="dcterms:W3CDTF">1999-06-16T08:36:31Z</dcterms:created>
  <dcterms:modified xsi:type="dcterms:W3CDTF">2018-10-05T09:32:44Z</dcterms:modified>
  <cp:category/>
  <cp:version/>
  <cp:contentType/>
  <cp:contentStatus/>
</cp:coreProperties>
</file>